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425"/>
  <workbookPr/>
  <mc:AlternateContent xmlns:mc="http://schemas.openxmlformats.org/markup-compatibility/2006">
    <mc:Choice Requires="x15">
      <x15ac:absPath xmlns:x15ac="http://schemas.microsoft.com/office/spreadsheetml/2010/11/ac" url="E:\zero_waste_trgovina\"/>
    </mc:Choice>
  </mc:AlternateContent>
  <xr:revisionPtr revIDLastSave="0" documentId="13_ncr:1_{312AE690-52A5-4375-BFA5-DD90215A0401}" xr6:coauthVersionLast="43" xr6:coauthVersionMax="43" xr10:uidLastSave="{00000000-0000-0000-0000-000000000000}"/>
  <bookViews>
    <workbookView xWindow="-120" yWindow="-120" windowWidth="29040" windowHeight="17640" xr2:uid="{00000000-000D-0000-FFFF-FFFF00000000}"/>
  </bookViews>
  <sheets>
    <sheet name="VPRAŠANJA" sheetId="61" r:id="rId1"/>
    <sheet name="PUZLA" sheetId="37" r:id="rId2"/>
    <sheet name="puzla (2)" sheetId="36" state="hidden" r:id="rId3"/>
    <sheet name="1" sheetId="39" r:id="rId4"/>
    <sheet name="2" sheetId="40" r:id="rId5"/>
    <sheet name="3" sheetId="41" r:id="rId6"/>
    <sheet name="4" sheetId="42" r:id="rId7"/>
    <sheet name="5" sheetId="38" r:id="rId8"/>
    <sheet name="6" sheetId="43" r:id="rId9"/>
    <sheet name="7" sheetId="44" r:id="rId10"/>
    <sheet name="1b" sheetId="45" r:id="rId11"/>
    <sheet name="2b" sheetId="46" r:id="rId12"/>
    <sheet name="3b" sheetId="47" r:id="rId13"/>
    <sheet name="4b" sheetId="48" r:id="rId14"/>
    <sheet name="5b" sheetId="49" r:id="rId15"/>
    <sheet name="6b" sheetId="50" r:id="rId16"/>
    <sheet name="7b" sheetId="51" r:id="rId17"/>
    <sheet name="8b" sheetId="52" r:id="rId18"/>
    <sheet name="9b" sheetId="53" r:id="rId19"/>
    <sheet name="10b" sheetId="54" r:id="rId20"/>
    <sheet name="11b" sheetId="55" r:id="rId21"/>
    <sheet name="12b" sheetId="56" r:id="rId22"/>
    <sheet name="13b" sheetId="57" r:id="rId23"/>
    <sheet name="14b" sheetId="58" r:id="rId24"/>
    <sheet name="15b" sheetId="59" r:id="rId25"/>
    <sheet name="16b" sheetId="60" r:id="rId26"/>
    <sheet name="vzorec" sheetId="20" state="hidden" r:id="rId27"/>
    <sheet name="KRIŽANKA21" sheetId="25" state="hidden" r:id="rId28"/>
    <sheet name="3.del a" sheetId="8" state="hidden" r:id="rId2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N4" i="37" l="1"/>
  <c r="AC23" i="37"/>
  <c r="C12" i="37"/>
  <c r="B20" i="37"/>
  <c r="AE17" i="37"/>
  <c r="Q7" i="37"/>
  <c r="S20" i="37"/>
  <c r="AP2" i="37"/>
  <c r="AA9" i="37"/>
  <c r="Q6" i="37"/>
  <c r="I20" i="37"/>
  <c r="Y4" i="37" l="1"/>
  <c r="K3" i="37"/>
  <c r="M3" i="37"/>
  <c r="J6" i="37" l="1"/>
  <c r="J4" i="37"/>
  <c r="V11" i="37"/>
  <c r="U10" i="37"/>
  <c r="O7" i="37" l="1"/>
  <c r="AY2" i="37" l="1"/>
  <c r="B17" i="37"/>
  <c r="BG11" i="37"/>
  <c r="N17" i="37"/>
  <c r="S10" i="37"/>
  <c r="AI1" i="37"/>
  <c r="L18" i="37"/>
  <c r="L15" i="37"/>
  <c r="AC22" i="37"/>
  <c r="P20" i="37"/>
  <c r="K20" i="37"/>
  <c r="I15" i="37"/>
  <c r="G17" i="37"/>
  <c r="G15" i="37"/>
  <c r="AC16" i="37"/>
  <c r="AC29" i="37"/>
  <c r="AS22" i="37"/>
  <c r="AS12" i="37"/>
  <c r="AN13" i="37"/>
  <c r="AI12" i="37"/>
  <c r="AI9" i="37"/>
  <c r="Z11" i="37"/>
  <c r="Q9" i="37"/>
  <c r="L7" i="37"/>
  <c r="H3" i="37"/>
  <c r="AG2" i="37"/>
  <c r="AR2" i="37"/>
  <c r="AC11" i="37"/>
  <c r="AF11" i="37"/>
  <c r="AE6" i="37"/>
  <c r="AE3" i="37"/>
  <c r="AS1" i="37"/>
  <c r="J3" i="37"/>
  <c r="AN1" i="37"/>
  <c r="AE2" i="37"/>
  <c r="AC10" i="37"/>
  <c r="AA6" i="37"/>
  <c r="W5" i="37"/>
  <c r="U7" i="37"/>
  <c r="S8" i="37"/>
  <c r="Q2" i="37"/>
  <c r="AS4" i="37"/>
  <c r="AI5" i="37"/>
  <c r="AE8" i="37"/>
  <c r="AN10" i="37"/>
  <c r="AS9" i="37"/>
  <c r="AI17" i="37"/>
  <c r="AE20" i="37"/>
  <c r="AC24" i="37"/>
  <c r="F20" i="37"/>
  <c r="M17" i="37"/>
  <c r="L11" i="37"/>
  <c r="AT2" i="37"/>
  <c r="AS3" i="37"/>
  <c r="AV11" i="37"/>
  <c r="AN17" i="37"/>
  <c r="AI19" i="37"/>
  <c r="W12" i="37"/>
  <c r="S12" i="37"/>
  <c r="Q13" i="37"/>
  <c r="O20" i="37"/>
  <c r="L10" i="37"/>
  <c r="AS11" i="37"/>
  <c r="AG11" i="37"/>
  <c r="AS15" i="37"/>
  <c r="AS19" i="37"/>
  <c r="U12" i="37"/>
  <c r="B15" i="37"/>
  <c r="BB11" i="37"/>
  <c r="AX11" i="37"/>
  <c r="AO2" i="37"/>
  <c r="AE16" i="37"/>
  <c r="Y12" i="37"/>
  <c r="Q5" i="37"/>
  <c r="R20" i="37"/>
  <c r="M20" i="37"/>
  <c r="H20" i="37"/>
  <c r="D15" i="37"/>
  <c r="A17" i="37"/>
  <c r="AE4" i="37"/>
  <c r="Y8" i="37"/>
  <c r="S15" i="37"/>
  <c r="U20" i="37"/>
  <c r="I17" i="37"/>
  <c r="D17" i="37"/>
  <c r="C9" i="37"/>
  <c r="C7" i="37"/>
  <c r="C2" i="37"/>
  <c r="B3" i="37"/>
  <c r="AS7" i="37"/>
  <c r="AN9" i="37"/>
  <c r="AI15" i="37"/>
  <c r="AI7" i="37"/>
  <c r="AE7" i="37"/>
  <c r="AD11" i="37"/>
  <c r="L16" i="37"/>
  <c r="L17" i="37"/>
  <c r="AS20" i="37"/>
  <c r="AW11" i="37"/>
  <c r="AS6" i="37"/>
  <c r="AN8" i="37"/>
  <c r="AI14" i="37"/>
  <c r="AI6" i="37"/>
  <c r="O10" i="37"/>
  <c r="AT11" i="37"/>
  <c r="AS10" i="37"/>
  <c r="AI16" i="37"/>
  <c r="AY11" i="37"/>
  <c r="AS2" i="37"/>
  <c r="AS8" i="37"/>
  <c r="AH11" i="37"/>
  <c r="AI10" i="37"/>
  <c r="AI8" i="37"/>
  <c r="C3" i="37"/>
  <c r="AE15" i="37"/>
  <c r="AC26" i="37"/>
  <c r="AB11" i="37"/>
  <c r="Y9" i="37"/>
  <c r="W7" i="37"/>
  <c r="W9" i="37"/>
  <c r="W17" i="37"/>
  <c r="S14" i="37"/>
  <c r="S13" i="37"/>
  <c r="M11" i="37"/>
  <c r="L14" i="37"/>
  <c r="L20" i="37"/>
  <c r="J17" i="37"/>
  <c r="C5" i="37"/>
  <c r="BF11" i="37"/>
  <c r="AU2" i="37"/>
  <c r="AS17" i="37"/>
  <c r="AS13" i="37"/>
  <c r="AC13" i="37"/>
  <c r="AC17" i="37"/>
  <c r="AC28" i="37"/>
  <c r="AE21" i="37"/>
  <c r="AE9" i="37"/>
  <c r="Y7" i="37"/>
  <c r="AA10" i="37"/>
  <c r="U13" i="37"/>
  <c r="T20" i="37"/>
  <c r="Q20" i="37"/>
  <c r="O17" i="37"/>
  <c r="N11" i="37"/>
  <c r="O8" i="37"/>
  <c r="L2" i="37"/>
  <c r="G20" i="37"/>
  <c r="H17" i="37"/>
  <c r="H15" i="37"/>
  <c r="G3" i="37"/>
  <c r="C13" i="37"/>
  <c r="E3" i="37"/>
  <c r="BH11" i="37"/>
  <c r="BA11" i="37"/>
  <c r="AN22" i="37"/>
  <c r="AN15" i="37"/>
  <c r="AN14" i="37"/>
  <c r="AN2" i="37"/>
  <c r="AK2" i="37"/>
  <c r="AI13" i="37"/>
  <c r="AI20" i="37"/>
  <c r="AC30" i="37"/>
  <c r="AC21" i="37"/>
  <c r="AC15" i="37"/>
  <c r="AA8" i="37"/>
  <c r="Y5" i="37"/>
  <c r="W10" i="37"/>
  <c r="S11" i="37"/>
  <c r="Q11" i="37"/>
  <c r="N20" i="37"/>
  <c r="L6" i="37"/>
  <c r="L9" i="37"/>
  <c r="L12" i="37"/>
  <c r="J20" i="37"/>
  <c r="J15" i="37"/>
  <c r="F17" i="37"/>
  <c r="F15" i="37"/>
  <c r="B18" i="37"/>
  <c r="C17" i="37"/>
  <c r="C15" i="37"/>
  <c r="C11" i="37"/>
  <c r="C8" i="37"/>
  <c r="BD11" i="37"/>
  <c r="AS24" i="37"/>
  <c r="AS16" i="37"/>
  <c r="AS5" i="37"/>
  <c r="AN20" i="37"/>
  <c r="AN18" i="37"/>
  <c r="AN11" i="37"/>
  <c r="AN5" i="37"/>
  <c r="AI18" i="37"/>
  <c r="AE19" i="37"/>
  <c r="AE13" i="37"/>
  <c r="AE11" i="37"/>
  <c r="AA12" i="37"/>
  <c r="Y13" i="37"/>
  <c r="Y11" i="37"/>
  <c r="W15" i="37"/>
  <c r="W13" i="37"/>
  <c r="S9" i="37"/>
  <c r="Q18" i="37"/>
  <c r="Q16" i="37"/>
  <c r="Q10" i="37"/>
  <c r="Q4" i="37"/>
  <c r="Q14" i="37"/>
  <c r="J8" i="37"/>
  <c r="B21" i="37"/>
  <c r="C1" i="37"/>
  <c r="L1" i="37"/>
  <c r="K11" i="37"/>
  <c r="E20" i="37"/>
  <c r="W7" i="25" l="1"/>
  <c r="S7" i="25"/>
  <c r="N7" i="25"/>
  <c r="M7" i="25"/>
  <c r="H7" i="25"/>
  <c r="G7" i="25"/>
  <c r="E7" i="25"/>
  <c r="A7" i="25"/>
  <c r="K6" i="25"/>
  <c r="J6" i="25"/>
  <c r="G6" i="25"/>
  <c r="G2" i="25" s="1"/>
  <c r="A6" i="25"/>
  <c r="W5" i="25"/>
  <c r="U5" i="25"/>
  <c r="R5" i="25"/>
  <c r="Q5" i="25"/>
  <c r="P5" i="25"/>
  <c r="N5" i="25"/>
  <c r="K5" i="25"/>
  <c r="J4" i="25"/>
  <c r="W3" i="25"/>
  <c r="L3" i="25"/>
  <c r="K3" i="25"/>
  <c r="E3" i="25"/>
  <c r="P2" i="25"/>
  <c r="N2" i="25"/>
  <c r="K2" i="25"/>
  <c r="I2" i="25"/>
  <c r="M1" i="25"/>
  <c r="L1" i="2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</author>
  </authors>
  <commentList>
    <comment ref="C1" authorId="0" shapeId="0" xr:uid="{D68987BE-D2AB-433F-BA86-7508A88ABA38}">
      <text>
        <r>
          <rPr>
            <b/>
            <sz val="9"/>
            <color indexed="81"/>
            <rFont val="Segoe UI"/>
            <family val="2"/>
            <charset val="238"/>
          </rPr>
          <t>13. ena izmed vrste dobaviteljev, ki dobavljajo trgovini Rifuzl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L1" authorId="0" shapeId="0" xr:uid="{07420EC1-2CF3-41C9-B72B-F1909E83C020}">
      <text>
        <r>
          <rPr>
            <b/>
            <sz val="9"/>
            <color indexed="81"/>
            <rFont val="Segoe UI"/>
            <family val="2"/>
            <charset val="238"/>
          </rPr>
          <t>1. slovenski naziv za zero waste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I1" authorId="0" shapeId="0" xr:uid="{1D4D97B9-9076-442B-A803-329F219B79BA}">
      <text>
        <r>
          <rPr>
            <b/>
            <sz val="9"/>
            <color indexed="81"/>
            <rFont val="Segoe UI"/>
            <family val="2"/>
            <charset val="238"/>
          </rPr>
          <t>8. mesto, kjer lahko kupimo čistila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N1" authorId="0" shapeId="0" xr:uid="{AEA1AC55-C234-4883-980E-32CDD42F4593}">
      <text>
        <r>
          <rPr>
            <b/>
            <sz val="9"/>
            <color indexed="81"/>
            <rFont val="Segoe UI"/>
            <family val="2"/>
            <charset val="238"/>
          </rPr>
          <t>16. namen tehtnice, ki tiska nalepke s podatkom o teži prazne embalaže</t>
        </r>
      </text>
    </comment>
    <comment ref="AS1" authorId="0" shapeId="0" xr:uid="{CACD4F06-213F-44B5-BFDB-CFDD65B211ED}">
      <text>
        <r>
          <rPr>
            <b/>
            <sz val="9"/>
            <color indexed="81"/>
            <rFont val="Segoe UI"/>
            <family val="2"/>
            <charset val="238"/>
          </rPr>
          <t>14. prvi poudarek trgovine Rifuzl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Q2" authorId="0" shapeId="0" xr:uid="{154C2CF0-939D-4E48-AC58-E5A1D8D38DEB}">
      <text>
        <r>
          <rPr>
            <b/>
            <sz val="9"/>
            <color indexed="81"/>
            <rFont val="Segoe UI"/>
            <family val="2"/>
            <charset val="238"/>
          </rPr>
          <t>2. vrsta embalaže, ki predstavlja resnejši okoljski problem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E2" authorId="0" shapeId="0" xr:uid="{3C3FF54C-A12A-4145-834A-C97BE2BDE7C8}">
      <text>
        <r>
          <rPr>
            <b/>
            <sz val="9"/>
            <color indexed="81"/>
            <rFont val="Segoe UI"/>
            <family val="2"/>
            <charset val="238"/>
          </rPr>
          <t>9. kar lahko vidijo gledalci videev trgovine Rifuzl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G2" authorId="0" shapeId="0" xr:uid="{40847BBC-8191-48DB-843A-D1687CBDA385}">
      <text>
        <r>
          <rPr>
            <b/>
            <sz val="9"/>
            <color indexed="81"/>
            <rFont val="Segoe UI"/>
            <family val="2"/>
            <charset val="238"/>
          </rPr>
          <t>6. glavni cilj trgovine brez plastične embalaže Rifuzel, ki ponuja vse za gospodinjstvo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B3" authorId="0" shapeId="0" xr:uid="{14932007-1982-4B1D-BAAD-200FFD0846B6}">
      <text>
        <r>
          <rPr>
            <b/>
            <sz val="9"/>
            <color indexed="81"/>
            <rFont val="Segoe UI"/>
            <family val="2"/>
            <charset val="238"/>
          </rPr>
          <t>3. kar se stranke trgovine Rifuzl same dozirajo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J3" authorId="0" shapeId="0" xr:uid="{077BDA90-0803-489B-84FD-5E8734A03DCA}">
      <text>
        <r>
          <rPr>
            <b/>
            <sz val="9"/>
            <color indexed="81"/>
            <rFont val="Segoe UI"/>
            <family val="2"/>
            <charset val="238"/>
          </rPr>
          <t>11. kar si stranke dodajajo v svojo embalažo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Y4" authorId="0" shapeId="0" xr:uid="{E822F34C-5F9E-4457-AB10-68E3ECFD3B1C}">
      <text>
        <r>
          <rPr>
            <b/>
            <sz val="9"/>
            <color indexed="81"/>
            <rFont val="Segoe UI"/>
            <family val="2"/>
            <charset val="238"/>
          </rPr>
          <t>6. kar potrebuješ, če želiš živeti po načelu "zero waste"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W5" authorId="0" shapeId="0" xr:uid="{C139155C-0AE7-4B81-A414-EEAF0A29E919}">
      <text>
        <r>
          <rPr>
            <b/>
            <sz val="9"/>
            <color indexed="81"/>
            <rFont val="Segoe UI"/>
            <family val="2"/>
            <charset val="238"/>
          </rPr>
          <t>10. kar mora prinesti stranka v trgovino Rifuzl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A6" authorId="0" shapeId="0" xr:uid="{32B34CBC-4816-4EED-9741-B6B9258D5591}">
      <text>
        <r>
          <rPr>
            <b/>
            <sz val="9"/>
            <color indexed="81"/>
            <rFont val="Segoe UI"/>
            <family val="2"/>
            <charset val="238"/>
          </rPr>
          <t>7. mesto, kjer lahko kupimo jogurt, če živimo po načelu "zero waste"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O7" authorId="0" shapeId="0" xr:uid="{75C0789E-6A3A-4E24-980D-EB301C9EBCA5}">
      <text>
        <r>
          <rPr>
            <b/>
            <sz val="9"/>
            <color indexed="81"/>
            <rFont val="Segoe UI"/>
            <family val="2"/>
            <charset val="238"/>
          </rPr>
          <t>3. naziv za trgovino brez plastične embalaže, ki se nahaja v bližini kina Šiška, v Ljubljani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U7" authorId="0" shapeId="0" xr:uid="{AE922695-1997-436E-AC76-2386C60631DA}">
      <text>
        <r>
          <rPr>
            <b/>
            <sz val="9"/>
            <color indexed="81"/>
            <rFont val="Segoe UI"/>
            <family val="2"/>
            <charset val="238"/>
          </rPr>
          <t>5. mesto, kjer so izdelki v Rifuzlu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S8" authorId="0" shapeId="0" xr:uid="{13DD46AC-B560-4283-9903-66C4A0B6331E}">
      <text>
        <r>
          <rPr>
            <b/>
            <sz val="9"/>
            <color indexed="81"/>
            <rFont val="Segoe UI"/>
            <family val="2"/>
            <charset val="238"/>
          </rPr>
          <t>4. naziv za družbeno omrežje, kjer sta lastnika Rifuzla preverjala, ali je trg zrel za trgovino brez embalaže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C10" authorId="0" shapeId="0" xr:uid="{95767558-8A0D-4405-8BDA-B07A1294CF83}">
      <text>
        <r>
          <rPr>
            <b/>
            <sz val="9"/>
            <color indexed="81"/>
            <rFont val="Segoe UI"/>
            <family val="2"/>
            <charset val="238"/>
          </rPr>
          <t>15. tretji poudarek trgovine Rifuzl</t>
        </r>
      </text>
    </comment>
    <comment ref="K11" authorId="0" shapeId="0" xr:uid="{E7560C93-EDC0-480E-97D1-6458C93377D1}">
      <text>
        <r>
          <rPr>
            <b/>
            <sz val="9"/>
            <color indexed="81"/>
            <rFont val="Segoe UI"/>
            <family val="2"/>
            <charset val="238"/>
          </rPr>
          <t>1. način življenja, če živiš po načelu "zero waste"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S11" authorId="0" shapeId="0" xr:uid="{A7D94001-584A-4B2F-9041-D3561A2E53FE}">
      <text>
        <r>
          <rPr>
            <b/>
            <sz val="9"/>
            <color indexed="81"/>
            <rFont val="Segoe UI"/>
            <family val="2"/>
            <charset val="238"/>
          </rPr>
          <t>7. eden izmed izdelkov za zero waste življenje</t>
        </r>
      </text>
    </comment>
    <comment ref="B15" authorId="0" shapeId="0" xr:uid="{FE2A2A1A-E36D-45AD-9E8E-38185C30F9E7}">
      <text>
        <r>
          <rPr>
            <b/>
            <sz val="9"/>
            <color indexed="81"/>
            <rFont val="Segoe UI"/>
            <family val="2"/>
            <charset val="238"/>
          </rPr>
          <t>5. ena izmed stvari, ki jo lahko kupite v trgovini Rifuzl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17" authorId="0" shapeId="0" xr:uid="{D277A4D0-8F5B-4BCB-A736-6D3181AF5DDF}">
      <text>
        <r>
          <rPr>
            <b/>
            <sz val="9"/>
            <color indexed="81"/>
            <rFont val="Segoe UI"/>
            <family val="2"/>
            <charset val="238"/>
          </rPr>
          <t xml:space="preserve">4. kar je na voljo za stranke, ki niso prinesle svojo embalažo 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B17" authorId="0" shapeId="0" xr:uid="{2445BC65-B601-433B-B5DA-07CE1A41E790}">
      <text>
        <r>
          <rPr>
            <b/>
            <sz val="9"/>
            <color indexed="81"/>
            <rFont val="Segoe UI"/>
            <family val="2"/>
            <charset val="238"/>
          </rPr>
          <t>12. kar se počne na blagajni, pri čemer se odšteje težo embalaže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E20" authorId="0" shapeId="0" xr:uid="{3181046F-216F-4D8A-A135-F2DDB6484321}">
      <text>
        <r>
          <rPr>
            <b/>
            <sz val="9"/>
            <color indexed="81"/>
            <rFont val="Segoe UI"/>
            <family val="2"/>
            <charset val="238"/>
          </rPr>
          <t>2. drugi poudarek trgovine Rifuzl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</author>
  </authors>
  <commentList>
    <comment ref="C1" authorId="0" shapeId="0" xr:uid="{189633BB-2EB3-454D-8D70-DD7510BAFAF9}">
      <text>
        <r>
          <rPr>
            <b/>
            <sz val="9"/>
            <color indexed="81"/>
            <rFont val="Segoe UI"/>
            <family val="2"/>
            <charset val="238"/>
          </rPr>
          <t>13. ena izmed vrste dobaviteljev, ki dobavljajo trgovini Rifuzel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L1" authorId="0" shapeId="0" xr:uid="{0511E381-D9CD-4FB9-A23F-19D394EDAA8C}">
      <text>
        <r>
          <rPr>
            <b/>
            <sz val="9"/>
            <color indexed="81"/>
            <rFont val="Segoe UI"/>
            <family val="2"/>
            <charset val="238"/>
          </rPr>
          <t>1. slovenski naziv za zero waste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I1" authorId="0" shapeId="0" xr:uid="{18ED6AC1-E287-4B4F-B826-5973AAF3AA87}">
      <text>
        <r>
          <rPr>
            <b/>
            <sz val="9"/>
            <color indexed="81"/>
            <rFont val="Segoe UI"/>
            <family val="2"/>
            <charset val="238"/>
          </rPr>
          <t>8. mesto, kjer lahko kupimo čistila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N1" authorId="0" shapeId="0" xr:uid="{FF3628E2-ABE9-49D0-BC1D-736ECBBC851C}">
      <text>
        <r>
          <rPr>
            <b/>
            <sz val="9"/>
            <color indexed="81"/>
            <rFont val="Segoe UI"/>
            <family val="2"/>
            <charset val="238"/>
          </rPr>
          <t>16. namen tehtnice, ki tiska nalepke s podatkom o teži prazne embalaže</t>
        </r>
      </text>
    </comment>
    <comment ref="AS1" authorId="0" shapeId="0" xr:uid="{CF14AD2F-3D5E-425A-BDE8-296BE152713A}">
      <text>
        <r>
          <rPr>
            <b/>
            <sz val="9"/>
            <color indexed="81"/>
            <rFont val="Segoe UI"/>
            <family val="2"/>
            <charset val="238"/>
          </rPr>
          <t>14. prvi poudarek trgovine Rifuzel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Q2" authorId="0" shapeId="0" xr:uid="{CE654021-7905-4735-B2FA-A249BC7A929C}">
      <text>
        <r>
          <rPr>
            <b/>
            <sz val="9"/>
            <color indexed="81"/>
            <rFont val="Segoe UI"/>
            <family val="2"/>
            <charset val="238"/>
          </rPr>
          <t>2. vrsta embalaže, ki predstavlja resnejši okoljski problem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E2" authorId="0" shapeId="0" xr:uid="{37F48B2D-7D22-47B5-9067-8569D90D68B6}">
      <text>
        <r>
          <rPr>
            <b/>
            <sz val="9"/>
            <color indexed="81"/>
            <rFont val="Segoe UI"/>
            <family val="2"/>
            <charset val="238"/>
          </rPr>
          <t>9. kar lahko vidijo gledalci videev trgovine Rifuzel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G2" authorId="0" shapeId="0" xr:uid="{EE03F8D0-2A94-49EB-AE25-D458183EE263}">
      <text>
        <r>
          <rPr>
            <b/>
            <sz val="9"/>
            <color indexed="81"/>
            <rFont val="Segoe UI"/>
            <family val="2"/>
            <charset val="238"/>
          </rPr>
          <t>6. glavni cilj trgovine brez plastične embalaže Rifuzel, ki ponuja vse za gospodinjstvo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B3" authorId="0" shapeId="0" xr:uid="{C7936644-31AD-40C3-A5B7-ABE960A52AB8}">
      <text>
        <r>
          <rPr>
            <b/>
            <sz val="9"/>
            <color indexed="81"/>
            <rFont val="Segoe UI"/>
            <family val="2"/>
            <charset val="238"/>
          </rPr>
          <t>3. kar se stranke trgovine Rifuzel same dozirajo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J3" authorId="0" shapeId="0" xr:uid="{CD30F99E-3555-4C75-9840-FCC2523314BE}">
      <text>
        <r>
          <rPr>
            <b/>
            <sz val="9"/>
            <color indexed="81"/>
            <rFont val="Segoe UI"/>
            <family val="2"/>
            <charset val="238"/>
          </rPr>
          <t>11. kar si stranke dodajajo v svojo embalažo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Y4" authorId="0" shapeId="0" xr:uid="{DBFACB4F-52EE-4377-B455-0303BE1EB138}">
      <text>
        <r>
          <rPr>
            <b/>
            <sz val="9"/>
            <color indexed="81"/>
            <rFont val="Segoe UI"/>
            <family val="2"/>
            <charset val="238"/>
          </rPr>
          <t>6. kar potrebuješ, če želiš živeti po načelu "zero waste"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W5" authorId="0" shapeId="0" xr:uid="{73D2612E-7F18-4100-B3CD-BD698D5D7C88}">
      <text>
        <r>
          <rPr>
            <b/>
            <sz val="9"/>
            <color indexed="81"/>
            <rFont val="Segoe UI"/>
            <family val="2"/>
            <charset val="238"/>
          </rPr>
          <t>10. kar mora prinesti stranka v trgovino Rifuzel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A6" authorId="0" shapeId="0" xr:uid="{6D1CECB0-F93D-4C62-8B8F-346FA576CBF0}">
      <text>
        <r>
          <rPr>
            <b/>
            <sz val="9"/>
            <color indexed="81"/>
            <rFont val="Segoe UI"/>
            <family val="2"/>
            <charset val="238"/>
          </rPr>
          <t>7. mesto, kjer lahko kupimo jogurt, če živimo po načelu "zero waste"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O7" authorId="0" shapeId="0" xr:uid="{964D7CFC-5F30-4CDD-954E-58F2367BA168}">
      <text>
        <r>
          <rPr>
            <b/>
            <sz val="9"/>
            <color indexed="81"/>
            <rFont val="Segoe UI"/>
            <family val="2"/>
            <charset val="238"/>
          </rPr>
          <t>3. naziv za trgovino brez plastične embalaže, ki se nahaja v bližini kina Šiška, v Ljubljani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U7" authorId="0" shapeId="0" xr:uid="{5D4AF5B5-AF62-47CE-B8D3-783934784CE7}">
      <text>
        <r>
          <rPr>
            <b/>
            <sz val="9"/>
            <color indexed="81"/>
            <rFont val="Segoe UI"/>
            <family val="2"/>
            <charset val="238"/>
          </rPr>
          <t>5. mesto, kjer so izdelki v Rifuzlu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S8" authorId="0" shapeId="0" xr:uid="{FFEEDE8D-C787-43C9-85AC-A0695E5C3B63}">
      <text>
        <r>
          <rPr>
            <b/>
            <sz val="9"/>
            <color indexed="81"/>
            <rFont val="Segoe UI"/>
            <family val="2"/>
            <charset val="238"/>
          </rPr>
          <t>4. naziv za družbeno omrežje, kjer sta lastnika Rifuzla preverjala, ali je trg zrel za trgovino brez embalaže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C10" authorId="0" shapeId="0" xr:uid="{AB3DA7D4-EE8B-4170-9381-ADBBBF4E50A7}">
      <text>
        <r>
          <rPr>
            <b/>
            <sz val="9"/>
            <color indexed="81"/>
            <rFont val="Segoe UI"/>
            <family val="2"/>
            <charset val="238"/>
          </rPr>
          <t>15. tretji poudarek trgovine Rifuzel</t>
        </r>
      </text>
    </comment>
    <comment ref="K11" authorId="0" shapeId="0" xr:uid="{C0B6FE36-A265-4FBF-92FA-D4253BBDE34B}">
      <text>
        <r>
          <rPr>
            <b/>
            <sz val="9"/>
            <color indexed="81"/>
            <rFont val="Segoe UI"/>
            <family val="2"/>
            <charset val="238"/>
          </rPr>
          <t>1. način življenja, če živiš po načelu "zero waste"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S11" authorId="0" shapeId="0" xr:uid="{319ED8FF-EEFC-4A07-AD95-3B2A82698C6A}">
      <text>
        <r>
          <rPr>
            <b/>
            <sz val="9"/>
            <color indexed="81"/>
            <rFont val="Segoe UI"/>
            <family val="2"/>
            <charset val="238"/>
          </rPr>
          <t>7. eden izmed izdelkov za zero waste življenje</t>
        </r>
      </text>
    </comment>
    <comment ref="B15" authorId="0" shapeId="0" xr:uid="{A9A95CE0-0B34-44DD-88D6-AF59CB6F7C42}">
      <text>
        <r>
          <rPr>
            <b/>
            <sz val="9"/>
            <color indexed="81"/>
            <rFont val="Segoe UI"/>
            <family val="2"/>
            <charset val="238"/>
          </rPr>
          <t>5. ena izmed stvari, ki jo lahko kupite v trgovini Rifuzel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17" authorId="0" shapeId="0" xr:uid="{040C6FD8-8C48-4C97-9E7F-E774C615697D}">
      <text>
        <r>
          <rPr>
            <b/>
            <sz val="9"/>
            <color indexed="81"/>
            <rFont val="Segoe UI"/>
            <family val="2"/>
            <charset val="238"/>
          </rPr>
          <t xml:space="preserve">4. kar je na voljo za stranke, ki niso prinesle svojo embalažo 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B17" authorId="0" shapeId="0" xr:uid="{C3592989-C809-4160-9E86-460D4E9ADC90}">
      <text>
        <r>
          <rPr>
            <b/>
            <sz val="9"/>
            <color indexed="81"/>
            <rFont val="Segoe UI"/>
            <family val="2"/>
            <charset val="238"/>
          </rPr>
          <t>12. kar se počne na blagajni, pri čemer se odšteje težo embalaže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E20" authorId="0" shapeId="0" xr:uid="{D0C41534-9720-4FBE-BB72-9626E441079F}">
      <text>
        <r>
          <rPr>
            <b/>
            <sz val="9"/>
            <color indexed="81"/>
            <rFont val="Segoe UI"/>
            <family val="2"/>
            <charset val="238"/>
          </rPr>
          <t>2. drugi poudarek trgovine Rifuzel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<sst xmlns="http://schemas.openxmlformats.org/spreadsheetml/2006/main" count="631" uniqueCount="176">
  <si>
    <t xml:space="preserve">Ime in priimek, razred: </t>
  </si>
  <si>
    <t xml:space="preserve"> 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</si>
  <si>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</si>
  <si>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</si>
  <si>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</si>
  <si>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</si>
  <si>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</si>
  <si>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</si>
  <si>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</si>
  <si>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</si>
  <si>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</si>
  <si>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naziv za določbe v prodajni pogodbi, ki jih lahko pogodbenika sporazumno spreminjata</t>
  </si>
  <si>
    <t>naziv za ustaljene navade (običaje), ki se uporabljajo v poslovanju med prodajalci</t>
  </si>
  <si>
    <t>in kupci na nekem prostorsko omejenem območju, za določeno stroko</t>
  </si>
  <si>
    <t>eden izmed pogojev za nastanek prodajne pogodbe</t>
  </si>
  <si>
    <t>ena izmed lastnosti posla, da govorimo o veljavni prodajni pogodbi</t>
  </si>
  <si>
    <t>ena izmed situacij, ko je prodajna pogodba veljavno sklenjena</t>
  </si>
  <si>
    <t>ena izmed zakonskih sestavin prodajne pogodbe</t>
  </si>
  <si>
    <t>ena izmed rednih sestavin prodajne pogodbe</t>
  </si>
  <si>
    <t>ena izmed dodatnih sestavin prodajne pogodbe</t>
  </si>
  <si>
    <t>ena izmed posebnih sestavin prodajne pogodbe</t>
  </si>
  <si>
    <t>glavna značilnosti splošnih prodajnih pogojev</t>
  </si>
  <si>
    <t>glavna značilnost pridržka lastninske pravice</t>
  </si>
  <si>
    <t>glavna značilnost za pravico do zamenjave</t>
  </si>
  <si>
    <t>glavna značilnost za odstopnino</t>
  </si>
  <si>
    <t>naziv za dopis, s katerim prodajalec potrdi kupčevo naročilo</t>
  </si>
  <si>
    <t>vsebina sporočila, ki ga pošlje prodajalec kupcu glede odpreme blaga pri klavzuli EXW</t>
  </si>
  <si>
    <t>naziv za spremno listino, ki spremlja blago med prevozom</t>
  </si>
  <si>
    <t>naziv za spremno listino, ki ni dobavnica, carinska deklaracija, potrdilo o izvoru blaga …</t>
  </si>
  <si>
    <t>ena izmed sestavin dobavnice</t>
  </si>
  <si>
    <t>19</t>
  </si>
  <si>
    <t>naziv za dobavnico, ki jo obdrži kupec</t>
  </si>
  <si>
    <t>KRIŽANKA: PRODAJA (3. del)</t>
  </si>
  <si>
    <t>G</t>
  </si>
  <si>
    <t>L</t>
  </si>
  <si>
    <t>O</t>
  </si>
  <si>
    <t>A</t>
  </si>
  <si>
    <t>I</t>
  </si>
  <si>
    <t>C</t>
  </si>
  <si>
    <t>J</t>
  </si>
  <si>
    <t>T</t>
  </si>
  <si>
    <t>R</t>
  </si>
  <si>
    <t>E</t>
  </si>
  <si>
    <t>V</t>
  </si>
  <si>
    <t>S</t>
  </si>
  <si>
    <t>U</t>
  </si>
  <si>
    <t>N</t>
  </si>
  <si>
    <t>D</t>
  </si>
  <si>
    <t>Č</t>
  </si>
  <si>
    <t>Ž</t>
  </si>
  <si>
    <t>H</t>
  </si>
  <si>
    <t>KRIŽANKA: UPRAVLJANJE PODJETJA (2. del)</t>
  </si>
  <si>
    <t>P</t>
  </si>
  <si>
    <t>M</t>
  </si>
  <si>
    <t>B</t>
  </si>
  <si>
    <t>F</t>
  </si>
  <si>
    <t>Z</t>
  </si>
  <si>
    <t>K</t>
  </si>
  <si>
    <t>Š</t>
  </si>
  <si>
    <t>1P</t>
  </si>
  <si>
    <t>2P</t>
  </si>
  <si>
    <t>3K</t>
  </si>
  <si>
    <t>4S</t>
  </si>
  <si>
    <t>5T</t>
  </si>
  <si>
    <t>1Ž</t>
  </si>
  <si>
    <t>3R</t>
  </si>
  <si>
    <t>4F</t>
  </si>
  <si>
    <t>5V</t>
  </si>
  <si>
    <t>6V</t>
  </si>
  <si>
    <t>7K</t>
  </si>
  <si>
    <t>8C</t>
  </si>
  <si>
    <t>9O</t>
  </si>
  <si>
    <t>10S</t>
  </si>
  <si>
    <t>11Ž</t>
  </si>
  <si>
    <t>12T</t>
  </si>
  <si>
    <t>13E</t>
  </si>
  <si>
    <t>6N</t>
  </si>
  <si>
    <t>14D</t>
  </si>
  <si>
    <t>15O</t>
  </si>
  <si>
    <t>16T</t>
  </si>
  <si>
    <t>7B</t>
  </si>
  <si>
    <t>1X</t>
  </si>
  <si>
    <t>S katero prvo črko se prične žival, ki ima peruti, kljun in je pokrita s perjem?</t>
  </si>
  <si>
    <t>2X</t>
  </si>
  <si>
    <t>3X</t>
  </si>
  <si>
    <t>S katero prvo črko se prične reka, ki teče skozi Kranj in se zliva v Donavo?</t>
  </si>
  <si>
    <t>4X</t>
  </si>
  <si>
    <t>S katero prvo črko se začne bela stvar, na katero se piše s flomastri, kredo …?</t>
  </si>
  <si>
    <t>5X</t>
  </si>
  <si>
    <t>6X</t>
  </si>
  <si>
    <t>S katero prvo črko se prične eden nabolj znamenith turističnih krajev na Gorenjskem?</t>
  </si>
  <si>
    <t>S katero prvo črko se prične kraj v bližini Kranja, kjer ima sedež firma Merkur?</t>
  </si>
  <si>
    <t>7X</t>
  </si>
  <si>
    <t>S katero prvo črko se prične načrtno speljana pot s tirnicami za promet s tirničnimi vozili?</t>
  </si>
  <si>
    <t>S katero prvo črko se prične gostilna, kjer strežejo pice?</t>
  </si>
  <si>
    <t>S katero prvo črko se prične večja, v strugi tekoča voda?</t>
  </si>
  <si>
    <t>S katero prvo črko se prične avtomobil ameriške tovarne Ford?</t>
  </si>
  <si>
    <t>S katero prvo črko se prične oleseneli stranski poganjek lesnatih rastlin?</t>
  </si>
  <si>
    <t>S katero prvo črko se prične deček ali deklica v prvih letih življenja?</t>
  </si>
  <si>
    <t>S katero prvo črko se prične glavno mesto Bosne?</t>
  </si>
  <si>
    <t>S katero prvo črko se prične mesto v Zasavju?</t>
  </si>
  <si>
    <t>S katero prvo črko se prične tok, ki jo povzročajo elektroni v gibanju?</t>
  </si>
  <si>
    <t>S katero prvo črko se prične severna soseda Nemčije?</t>
  </si>
  <si>
    <t>S katero prvo črko se prične del kopnega sveta, obdan z vodo?</t>
  </si>
  <si>
    <t>S katero prvo črko se prične utežna mera, 1.000 kg?</t>
  </si>
  <si>
    <t>8X</t>
  </si>
  <si>
    <t>9X</t>
  </si>
  <si>
    <t>10X</t>
  </si>
  <si>
    <t>11X</t>
  </si>
  <si>
    <t>12X</t>
  </si>
  <si>
    <t>13X</t>
  </si>
  <si>
    <t>14X</t>
  </si>
  <si>
    <t>15X</t>
  </si>
  <si>
    <t>16X</t>
  </si>
  <si>
    <t>X</t>
  </si>
  <si>
    <t>S katero prvo črko se prične osmi mesec v letu?</t>
  </si>
  <si>
    <t xml:space="preserve">S  katero prvo črko se prične celina, katere meje so Atlantski ocean na Z, Arktični ocean na S, Sredozemsko morje na J?  </t>
  </si>
  <si>
    <t>S katero prvo črko se prične mesto v vzhodni Sloveniji, ki je nosilo rimsko ime Petovia?</t>
  </si>
  <si>
    <t>S  katero prvo črko se prične država, katere glavno mesto je Jeruzalem?</t>
  </si>
  <si>
    <t xml:space="preserve">S  katero prvo črko se prične močno podaljšan sekalec v zgornji čeljusti slona? </t>
  </si>
  <si>
    <t>S  katero prvo črko se prične aspekt razuma in zavesti, ki se kaže kot kombinacija misli, doživljanja, spomina, čustev, volje …?</t>
  </si>
  <si>
    <t>S katero prvo črko se prične snov, ki nosi kemijski simbol H2O?</t>
  </si>
  <si>
    <t>S katero prvo črko se prične žival, ki je znan po grivi, kopitih ...?</t>
  </si>
  <si>
    <t>S katero prvo črko se prične moški mladič konja?</t>
  </si>
  <si>
    <t>1. način življenja, če živiš po načelu "zero waste"</t>
  </si>
  <si>
    <t>3. kar se stranke trgovine Rifuzel same dozirajo</t>
  </si>
  <si>
    <t xml:space="preserve">4. kar je na voljo za stranke, ki niso prinesle svojo embalažo </t>
  </si>
  <si>
    <t>7. eden izmed izdelkov za zero waste življenje</t>
  </si>
  <si>
    <t>1. slovenski naziv za zero waste</t>
  </si>
  <si>
    <t>2. vrsta embalaže, ki predstavlja resnejši okoljski problem</t>
  </si>
  <si>
    <t>3. naziv za trgovino brez plastične embalaže, ki se nahaja v bližini kina Šiška, v Ljubljani</t>
  </si>
  <si>
    <t>4. naziv za družbeno omrežje, kjer sta lastnika Rifuzla preverjala, ali je trg zrel za trgovino brez embalaže</t>
  </si>
  <si>
    <t>5. mesto, kjer so izdelki v Rifuzlu</t>
  </si>
  <si>
    <t>6. kar potrebuješ, če želiš živeti po načelu "zero waste"</t>
  </si>
  <si>
    <t>V_LI_O Č_SA</t>
  </si>
  <si>
    <t>7. mesto, kjer lahko kupimo jogurt, če živimo po načelu "zero waste"</t>
  </si>
  <si>
    <t>8. mesto, kjer lahko kupimo čistila</t>
  </si>
  <si>
    <t>9. kar lahko vidijo gledalci videev trgovine Rifuzel</t>
  </si>
  <si>
    <t>https://www.facebook.com/rifuzl/videos/1895705460518369/</t>
  </si>
  <si>
    <t xml:space="preserve">https://www.facebook.com/rifuzl/videos/238264980211479/ </t>
  </si>
  <si>
    <t xml:space="preserve">https://www.facebook.com/rifuzl/videos/281045179387567/  </t>
  </si>
  <si>
    <t xml:space="preserve">https://youtu.be/FS8cdx0vecM </t>
  </si>
  <si>
    <t>10. kar mora prinesti stranka v trgovino Rifuzel</t>
  </si>
  <si>
    <t>5. ena izmed stvari, ki jo lahko kupite v trgovini Rifuzel</t>
  </si>
  <si>
    <t>11. kar si stranke dodajajo v svojo embalažo</t>
  </si>
  <si>
    <t>12. kar se počne na blagajni, pri čemer se odšteje težo embalaže</t>
  </si>
  <si>
    <t>13. ena izmed vrste dobaviteljev, ki dobavljajo trgovini Rifuzel</t>
  </si>
  <si>
    <t>14. prvi poudarek trgovine Rifuzel</t>
  </si>
  <si>
    <t>15. tretji poudarek trgovine Rifuzel</t>
  </si>
  <si>
    <t>T_ST_N_NE</t>
  </si>
  <si>
    <t>16. namen tehtnice, ki tiska nalepke s podatkom o teži prazne embalaže</t>
  </si>
  <si>
    <t>T_HT_N_U PR_ZNE EMB_L_ŽE</t>
  </si>
  <si>
    <t>ODL_Č_N I_GL_D TRG_VIN_</t>
  </si>
  <si>
    <t>C_NT_R P_N_VNE UP_R_BE</t>
  </si>
  <si>
    <t>OD K_D PR_H_J_JO S_V_RI</t>
  </si>
  <si>
    <t>6. glavni cilj trgovine brez plastične embalaže Rifuzel, ki ponuja vse za gospodinjstvo</t>
  </si>
  <si>
    <t>NA EN_M M_S_U D_B_Š V_E</t>
  </si>
  <si>
    <t>S katero prvo črko se prične vodna žival s klešči?</t>
  </si>
  <si>
    <t>S katero prvo črko se prične 4. največje mesto v Sloveniji?</t>
  </si>
  <si>
    <t>P_OIZV_D_Š ČIM M_NJ O_PADK_V</t>
  </si>
  <si>
    <t>2. drugi poudarek trgovine Rifuzl</t>
  </si>
  <si>
    <t>P_IST_N O_EB_I ST_K</t>
  </si>
  <si>
    <t>K_LIČ_NO Ž_V_L</t>
  </si>
  <si>
    <t>ST_KL_NI K_ZAR_I</t>
  </si>
  <si>
    <t>B_MB_S_VE SL_M_CE</t>
  </si>
  <si>
    <t>Ž_VLJ_N_E BREZ O_P_DK_V</t>
  </si>
  <si>
    <t>PL_ST_Č_A E_B_L_ŽA</t>
  </si>
  <si>
    <t>R_F_ZL</t>
  </si>
  <si>
    <t>F_C_BO_K</t>
  </si>
  <si>
    <t>V_Z_Č_I</t>
  </si>
  <si>
    <t>KM_T_J_</t>
  </si>
  <si>
    <t>SV_J_ EMB_L_ŽO</t>
  </si>
  <si>
    <t>Ž_V_L_</t>
  </si>
  <si>
    <t>T_H_A</t>
  </si>
  <si>
    <t>EK_LOŠ_E KM_T_J_</t>
  </si>
  <si>
    <t>D_B_A UP_R_BN_ŠKA IZK_ŠNJA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</si>
</sst>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1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9"/>
      <color theme="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26"/>
      <color theme="1"/>
      <name val="Calibri"/>
      <family val="2"/>
      <charset val="238"/>
      <scheme val="minor"/>
    </font>
    <font>
      <sz val="26"/>
      <color rgb="FFFF0000"/>
      <name val="Calibri"/>
      <family val="2"/>
      <charset val="238"/>
      <scheme val="minor"/>
    </font>
    <font>
      <sz val="28"/>
      <color theme="1"/>
      <name val="Calibri"/>
      <family val="2"/>
      <charset val="238"/>
      <scheme val="minor"/>
    </font>
    <font>
      <sz val="26"/>
      <color rgb="FF00B050"/>
      <name val="Calibri"/>
      <family val="2"/>
      <charset val="238"/>
      <scheme val="minor"/>
    </font>
    <font>
      <b/>
      <sz val="26"/>
      <color rgb="FF00B050"/>
      <name val="Calibri"/>
      <family val="2"/>
      <charset val="238"/>
      <scheme val="minor"/>
    </font>
    <font>
      <b/>
      <sz val="26"/>
      <color rgb="FFFF0000"/>
      <name val="Calibri"/>
      <family val="2"/>
      <charset val="238"/>
      <scheme val="minor"/>
    </font>
    <font>
      <sz val="28"/>
      <color theme="0"/>
      <name val="Calibri"/>
      <family val="2"/>
      <charset val="238"/>
      <scheme val="minor"/>
    </font>
    <font>
      <sz val="28"/>
      <color rgb="FF00B050"/>
      <name val="Calibri"/>
      <family val="2"/>
      <charset val="238"/>
      <scheme val="minor"/>
    </font>
    <font>
      <sz val="9"/>
      <color indexed="81"/>
      <name val="Segoe UI"/>
      <family val="2"/>
      <charset val="238"/>
    </font>
    <font>
      <b/>
      <sz val="9"/>
      <color indexed="81"/>
      <name val="Segoe UI"/>
      <family val="2"/>
      <charset val="238"/>
    </font>
    <font>
      <sz val="12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theme="0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8"/>
      <color theme="1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BDBD"/>
        <bgColor indexed="64"/>
      </patternFill>
    </fill>
    <fill>
      <patternFill patternType="solid">
        <fgColor rgb="FF82B2DE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8989"/>
        <bgColor indexed="64"/>
      </patternFill>
    </fill>
    <fill>
      <patternFill patternType="solid">
        <fgColor rgb="FFFFD79B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Dashed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Dashed">
        <color indexed="64"/>
      </bottom>
      <diagonal/>
    </border>
  </borders>
  <cellStyleXfs count="2">
    <xf numFmtId="0" fontId="0" fillId="0" borderId="0"/>
    <xf numFmtId="0" fontId="21" fillId="0" borderId="0" applyNumberFormat="0" applyFill="0" applyBorder="0" applyAlignment="0" applyProtection="0"/>
  </cellStyleXfs>
  <cellXfs count="131">
    <xf numFmtId="0" fontId="0" fillId="0" borderId="0" xfId="0"/>
    <xf numFmtId="0" fontId="0" fillId="0" borderId="1" xfId="0" applyBorder="1"/>
    <xf numFmtId="0" fontId="0" fillId="0" borderId="3" xfId="0" applyBorder="1"/>
    <xf numFmtId="0" fontId="1" fillId="2" borderId="0" xfId="0" applyFont="1" applyFill="1"/>
    <xf numFmtId="49" fontId="0" fillId="0" borderId="0" xfId="0" applyNumberFormat="1"/>
    <xf numFmtId="49" fontId="1" fillId="2" borderId="0" xfId="0" applyNumberFormat="1" applyFont="1" applyFill="1"/>
    <xf numFmtId="0" fontId="1" fillId="3" borderId="0" xfId="0" applyFont="1" applyFill="1"/>
    <xf numFmtId="0" fontId="1" fillId="4" borderId="0" xfId="0" applyFont="1" applyFill="1"/>
    <xf numFmtId="0" fontId="1" fillId="5" borderId="0" xfId="0" applyFont="1" applyFill="1"/>
    <xf numFmtId="0" fontId="0" fillId="3" borderId="1" xfId="0" applyFill="1" applyBorder="1"/>
    <xf numFmtId="0" fontId="1" fillId="9" borderId="0" xfId="0" applyFont="1" applyFill="1"/>
    <xf numFmtId="0" fontId="4" fillId="10" borderId="0" xfId="0" applyFont="1" applyFill="1"/>
    <xf numFmtId="0" fontId="1" fillId="11" borderId="0" xfId="0" applyFont="1" applyFill="1"/>
    <xf numFmtId="0" fontId="0" fillId="4" borderId="1" xfId="0" applyFill="1" applyBorder="1"/>
    <xf numFmtId="0" fontId="1" fillId="12" borderId="0" xfId="0" applyFont="1" applyFill="1"/>
    <xf numFmtId="0" fontId="3" fillId="10" borderId="2" xfId="0" applyFont="1" applyFill="1" applyBorder="1"/>
    <xf numFmtId="49" fontId="1" fillId="3" borderId="0" xfId="0" applyNumberFormat="1" applyFont="1" applyFill="1"/>
    <xf numFmtId="49" fontId="1" fillId="4" borderId="0" xfId="0" applyNumberFormat="1" applyFont="1" applyFill="1"/>
    <xf numFmtId="49" fontId="1" fillId="12" borderId="0" xfId="0" applyNumberFormat="1" applyFont="1" applyFill="1"/>
    <xf numFmtId="0" fontId="2" fillId="0" borderId="0" xfId="0" applyFont="1"/>
    <xf numFmtId="0" fontId="0" fillId="0" borderId="0" xfId="0" applyAlignment="1">
      <alignment horizontal="center"/>
    </xf>
    <xf numFmtId="0" fontId="5" fillId="2" borderId="1" xfId="0" applyFont="1" applyFill="1" applyBorder="1"/>
    <xf numFmtId="49" fontId="5" fillId="2" borderId="1" xfId="0" applyNumberFormat="1" applyFont="1" applyFill="1" applyBorder="1"/>
    <xf numFmtId="0" fontId="0" fillId="3" borderId="0" xfId="0" applyFill="1" applyAlignment="1">
      <alignment horizontal="center"/>
    </xf>
    <xf numFmtId="0" fontId="0" fillId="6" borderId="0" xfId="0" applyFill="1" applyAlignment="1">
      <alignment horizontal="center"/>
    </xf>
    <xf numFmtId="0" fontId="0" fillId="7" borderId="0" xfId="0" applyFill="1" applyAlignment="1">
      <alignment horizontal="center"/>
    </xf>
    <xf numFmtId="0" fontId="0" fillId="8" borderId="0" xfId="0" applyFill="1" applyAlignment="1">
      <alignment horizontal="center"/>
    </xf>
    <xf numFmtId="0" fontId="0" fillId="9" borderId="0" xfId="0" applyFill="1" applyAlignment="1">
      <alignment horizontal="center"/>
    </xf>
    <xf numFmtId="0" fontId="3" fillId="10" borderId="0" xfId="0" applyFont="1" applyFill="1" applyAlignment="1">
      <alignment horizontal="center"/>
    </xf>
    <xf numFmtId="0" fontId="0" fillId="11" borderId="0" xfId="0" applyFill="1" applyAlignment="1">
      <alignment horizontal="center"/>
    </xf>
    <xf numFmtId="0" fontId="0" fillId="2" borderId="0" xfId="0" applyFill="1" applyAlignment="1">
      <alignment horizontal="center"/>
    </xf>
    <xf numFmtId="49" fontId="3" fillId="10" borderId="0" xfId="0" applyNumberFormat="1" applyFont="1" applyFill="1" applyAlignment="1">
      <alignment horizontal="center"/>
    </xf>
    <xf numFmtId="49" fontId="0" fillId="11" borderId="0" xfId="0" applyNumberFormat="1" applyFill="1" applyAlignment="1">
      <alignment horizontal="center"/>
    </xf>
    <xf numFmtId="49" fontId="0" fillId="2" borderId="0" xfId="0" applyNumberFormat="1" applyFill="1" applyAlignment="1">
      <alignment horizontal="center"/>
    </xf>
    <xf numFmtId="0" fontId="7" fillId="0" borderId="1" xfId="0" applyFont="1" applyBorder="1"/>
    <xf numFmtId="0" fontId="0" fillId="0" borderId="12" xfId="0" applyBorder="1"/>
    <xf numFmtId="0" fontId="6" fillId="0" borderId="0" xfId="0" applyFont="1"/>
    <xf numFmtId="0" fontId="12" fillId="0" borderId="1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11" fillId="3" borderId="1" xfId="0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49" fontId="0" fillId="2" borderId="0" xfId="0" applyNumberFormat="1" applyFill="1" applyAlignment="1">
      <alignment horizontal="left"/>
    </xf>
    <xf numFmtId="0" fontId="0" fillId="6" borderId="11" xfId="0" applyFill="1" applyBorder="1" applyAlignment="1">
      <alignment horizontal="center"/>
    </xf>
    <xf numFmtId="0" fontId="13" fillId="2" borderId="1" xfId="0" applyFont="1" applyFill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3" borderId="2" xfId="0" applyFont="1" applyFill="1" applyBorder="1" applyAlignment="1">
      <alignment horizontal="center"/>
    </xf>
    <xf numFmtId="0" fontId="12" fillId="0" borderId="2" xfId="0" applyFont="1" applyBorder="1" applyAlignment="1">
      <alignment horizontal="center"/>
    </xf>
    <xf numFmtId="0" fontId="11" fillId="3" borderId="4" xfId="0" applyFont="1" applyFill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12" fillId="0" borderId="8" xfId="0" applyFont="1" applyBorder="1" applyAlignment="1">
      <alignment horizontal="center"/>
    </xf>
    <xf numFmtId="0" fontId="9" fillId="3" borderId="1" xfId="0" applyFont="1" applyFill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0" fillId="7" borderId="9" xfId="0" applyFill="1" applyBorder="1" applyAlignment="1">
      <alignment horizontal="center"/>
    </xf>
    <xf numFmtId="0" fontId="0" fillId="9" borderId="9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0" fillId="8" borderId="10" xfId="0" applyFill="1" applyBorder="1" applyAlignment="1">
      <alignment horizontal="center"/>
    </xf>
    <xf numFmtId="0" fontId="0" fillId="11" borderId="9" xfId="0" applyFill="1" applyBorder="1" applyAlignment="1">
      <alignment horizontal="center"/>
    </xf>
    <xf numFmtId="49" fontId="0" fillId="0" borderId="10" xfId="0" applyNumberFormat="1" applyBorder="1" applyAlignment="1">
      <alignment horizontal="center"/>
    </xf>
    <xf numFmtId="49" fontId="0" fillId="11" borderId="9" xfId="0" applyNumberFormat="1" applyFill="1" applyBorder="1" applyAlignment="1">
      <alignment horizontal="center"/>
    </xf>
    <xf numFmtId="0" fontId="0" fillId="6" borderId="9" xfId="0" applyFill="1" applyBorder="1" applyAlignment="1">
      <alignment horizontal="center"/>
    </xf>
    <xf numFmtId="0" fontId="0" fillId="0" borderId="9" xfId="0" applyBorder="1" applyAlignment="1">
      <alignment horizontal="center"/>
    </xf>
    <xf numFmtId="0" fontId="3" fillId="10" borderId="9" xfId="0" applyFont="1" applyFill="1" applyBorder="1" applyAlignment="1">
      <alignment horizontal="center"/>
    </xf>
    <xf numFmtId="49" fontId="3" fillId="10" borderId="9" xfId="0" applyNumberFormat="1" applyFont="1" applyFill="1" applyBorder="1" applyAlignment="1">
      <alignment horizontal="center"/>
    </xf>
    <xf numFmtId="0" fontId="11" fillId="3" borderId="2" xfId="0" applyFont="1" applyFill="1" applyBorder="1" applyAlignment="1">
      <alignment horizontal="center"/>
    </xf>
    <xf numFmtId="0" fontId="15" fillId="3" borderId="1" xfId="0" applyFont="1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4" borderId="9" xfId="0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2" borderId="14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20" fillId="2" borderId="12" xfId="0" applyFont="1" applyFill="1" applyBorder="1"/>
    <xf numFmtId="0" fontId="20" fillId="2" borderId="12" xfId="0" applyFont="1" applyFill="1" applyBorder="1" applyAlignment="1">
      <alignment horizontal="center"/>
    </xf>
    <xf numFmtId="0" fontId="0" fillId="20" borderId="1" xfId="0" applyFill="1" applyBorder="1" applyAlignment="1" applyProtection="1">
      <alignment horizontal="center" vertical="center"/>
      <protection locked="0"/>
    </xf>
    <xf numFmtId="0" fontId="0" fillId="20" borderId="14" xfId="0" applyFill="1" applyBorder="1" applyAlignment="1" applyProtection="1">
      <alignment horizontal="center" vertical="center"/>
      <protection locked="0"/>
    </xf>
    <xf numFmtId="0" fontId="7" fillId="20" borderId="1" xfId="0" applyFont="1" applyFill="1" applyBorder="1" applyAlignment="1" applyProtection="1">
      <alignment horizontal="center"/>
      <protection locked="0"/>
    </xf>
    <xf numFmtId="0" fontId="19" fillId="3" borderId="1" xfId="0" applyFont="1" applyFill="1" applyBorder="1" applyProtection="1">
      <protection locked="0"/>
    </xf>
    <xf numFmtId="0" fontId="19" fillId="4" borderId="1" xfId="0" applyFont="1" applyFill="1" applyBorder="1" applyProtection="1">
      <protection locked="0"/>
    </xf>
    <xf numFmtId="0" fontId="19" fillId="9" borderId="1" xfId="0" applyFont="1" applyFill="1" applyBorder="1" applyAlignment="1" applyProtection="1">
      <alignment horizontal="center"/>
      <protection locked="0"/>
    </xf>
    <xf numFmtId="0" fontId="19" fillId="15" borderId="1" xfId="0" applyFont="1" applyFill="1" applyBorder="1" applyAlignment="1" applyProtection="1">
      <alignment horizontal="center"/>
      <protection locked="0"/>
    </xf>
    <xf numFmtId="0" fontId="19" fillId="16" borderId="1" xfId="0" applyFont="1" applyFill="1" applyBorder="1" applyAlignment="1" applyProtection="1">
      <alignment horizontal="center"/>
      <protection locked="0"/>
    </xf>
    <xf numFmtId="0" fontId="19" fillId="17" borderId="1" xfId="0" applyFont="1" applyFill="1" applyBorder="1" applyAlignment="1" applyProtection="1">
      <alignment horizontal="center"/>
      <protection locked="0"/>
    </xf>
    <xf numFmtId="0" fontId="19" fillId="18" borderId="1" xfId="0" applyFont="1" applyFill="1" applyBorder="1" applyAlignment="1" applyProtection="1">
      <alignment horizontal="center"/>
      <protection locked="0"/>
    </xf>
    <xf numFmtId="0" fontId="21" fillId="3" borderId="1" xfId="1" applyFill="1" applyBorder="1" applyAlignment="1">
      <alignment horizontal="center" vertical="center"/>
    </xf>
    <xf numFmtId="0" fontId="22" fillId="0" borderId="0" xfId="0" applyFont="1"/>
    <xf numFmtId="0" fontId="23" fillId="3" borderId="0" xfId="0" applyFont="1" applyFill="1"/>
    <xf numFmtId="0" fontId="2" fillId="3" borderId="0" xfId="0" applyFont="1" applyFill="1"/>
    <xf numFmtId="0" fontId="21" fillId="0" borderId="0" xfId="1"/>
    <xf numFmtId="0" fontId="21" fillId="4" borderId="9" xfId="1" applyFill="1" applyBorder="1" applyAlignment="1">
      <alignment horizontal="center" vertical="center"/>
    </xf>
    <xf numFmtId="0" fontId="21" fillId="6" borderId="1" xfId="1" applyFill="1" applyBorder="1" applyAlignment="1">
      <alignment horizontal="center" vertical="center"/>
    </xf>
    <xf numFmtId="0" fontId="21" fillId="4" borderId="1" xfId="1" applyFill="1" applyBorder="1" applyAlignment="1">
      <alignment horizontal="center" vertical="center"/>
    </xf>
    <xf numFmtId="0" fontId="7" fillId="20" borderId="1" xfId="0" applyFont="1" applyFill="1" applyBorder="1" applyAlignment="1" applyProtection="1">
      <alignment horizontal="center" vertical="center"/>
      <protection locked="0"/>
    </xf>
    <xf numFmtId="0" fontId="0" fillId="20" borderId="5" xfId="0" applyFill="1" applyBorder="1" applyAlignment="1" applyProtection="1">
      <alignment horizontal="center" vertical="center"/>
      <protection locked="0"/>
    </xf>
    <xf numFmtId="0" fontId="19" fillId="3" borderId="1" xfId="0" applyFont="1" applyFill="1" applyBorder="1"/>
    <xf numFmtId="0" fontId="0" fillId="0" borderId="1" xfId="0" applyBorder="1"/>
    <xf numFmtId="0" fontId="19" fillId="4" borderId="1" xfId="0" applyFont="1" applyFill="1" applyBorder="1"/>
    <xf numFmtId="0" fontId="0" fillId="4" borderId="1" xfId="0" applyFill="1" applyBorder="1"/>
    <xf numFmtId="0" fontId="18" fillId="16" borderId="1" xfId="0" applyFont="1" applyFill="1" applyBorder="1"/>
    <xf numFmtId="0" fontId="18" fillId="19" borderId="1" xfId="0" applyFont="1" applyFill="1" applyBorder="1"/>
    <xf numFmtId="0" fontId="0" fillId="18" borderId="1" xfId="0" applyFill="1" applyBorder="1"/>
    <xf numFmtId="0" fontId="19" fillId="9" borderId="1" xfId="0" applyFont="1" applyFill="1" applyBorder="1"/>
    <xf numFmtId="0" fontId="0" fillId="9" borderId="1" xfId="0" applyFill="1" applyBorder="1"/>
    <xf numFmtId="0" fontId="18" fillId="15" borderId="1" xfId="0" applyFont="1" applyFill="1" applyBorder="1"/>
    <xf numFmtId="0" fontId="23" fillId="3" borderId="0" xfId="0" applyFont="1" applyFill="1" applyAlignment="1">
      <alignment horizontal="center"/>
    </xf>
    <xf numFmtId="0" fontId="2" fillId="3" borderId="0" xfId="0" applyFont="1" applyFill="1" applyAlignment="1">
      <alignment horizontal="center"/>
    </xf>
    <xf numFmtId="0" fontId="22" fillId="3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0" fillId="0" borderId="0" xfId="0"/>
    <xf numFmtId="0" fontId="22" fillId="3" borderId="0" xfId="0" applyFont="1" applyFill="1"/>
    <xf numFmtId="0" fontId="0" fillId="3" borderId="0" xfId="0" applyFill="1"/>
    <xf numFmtId="0" fontId="10" fillId="13" borderId="1" xfId="0" applyFont="1" applyFill="1" applyBorder="1" applyAlignment="1">
      <alignment horizontal="left"/>
    </xf>
    <xf numFmtId="0" fontId="0" fillId="13" borderId="1" xfId="0" applyFill="1" applyBorder="1" applyAlignment="1">
      <alignment horizontal="left"/>
    </xf>
    <xf numFmtId="0" fontId="0" fillId="0" borderId="1" xfId="0" applyBorder="1" applyAlignment="1">
      <alignment horizontal="left"/>
    </xf>
    <xf numFmtId="0" fontId="14" fillId="14" borderId="13" xfId="0" applyFont="1" applyFill="1" applyBorder="1"/>
    <xf numFmtId="0" fontId="0" fillId="0" borderId="13" xfId="0" applyBorder="1"/>
  </cellXfs>
  <cellStyles count="2">
    <cellStyle name="Hiperpovezava" xfId="1" builtinId="8"/>
    <cellStyle name="Navadno" xfId="0" builtinId="0"/>
  </cellStyles>
  <dxfs count="109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00"/>
      <color rgb="FF00FF00"/>
      <color rgb="FFFF99FF"/>
      <color rgb="FFFF66FF"/>
      <color rgb="FF99CCFF"/>
      <color rgb="FFD9F1FF"/>
      <color rgb="FF00FF99"/>
      <color rgb="FFEAEAEA"/>
      <color rgb="FFFF8989"/>
      <color rgb="FFFDC3D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facebook.com/pg/rifuzl/videos/?ref=page_internal" TargetMode="Externa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hyperlink" Target="https://www.facebook.com/rifuzl/" TargetMode="Externa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42336</xdr:colOff>
      <xdr:row>0</xdr:row>
      <xdr:rowOff>116417</xdr:rowOff>
    </xdr:from>
    <xdr:to>
      <xdr:col>57</xdr:col>
      <xdr:colOff>539753</xdr:colOff>
      <xdr:row>5</xdr:row>
      <xdr:rowOff>190500</xdr:rowOff>
    </xdr:to>
    <xdr:sp macro="" textlink="">
      <xdr:nvSpPr>
        <xdr:cNvPr id="2" name="PoljeZBesedilom 1">
          <a:extLst>
            <a:ext uri="{FF2B5EF4-FFF2-40B4-BE49-F238E27FC236}">
              <a16:creationId xmlns:a16="http://schemas.microsoft.com/office/drawing/2014/main" id="{60C37C42-00DA-48D2-A964-914D13E94C19}"/>
            </a:ext>
          </a:extLst>
        </xdr:cNvPr>
        <xdr:cNvSpPr txBox="1"/>
      </xdr:nvSpPr>
      <xdr:spPr>
        <a:xfrm>
          <a:off x="10509253" y="116417"/>
          <a:ext cx="7355417" cy="1238250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800" b="1">
              <a:solidFill>
                <a:srgbClr val="FF0000"/>
              </a:solidFill>
            </a:rPr>
            <a:t>POZOR:</a:t>
          </a:r>
          <a:r>
            <a:rPr lang="sl-SI" sz="1800" b="1" baseline="0">
              <a:solidFill>
                <a:srgbClr val="FF0000"/>
              </a:solidFill>
            </a:rPr>
            <a:t> </a:t>
          </a:r>
          <a:r>
            <a:rPr lang="sl-SI" sz="1800" baseline="0"/>
            <a:t>V ZADNJI STOLPEC ZAPIŠITE ŠTEVILKO IN ČRKO SKUPAJ, NPR.:</a:t>
          </a:r>
        </a:p>
        <a:p>
          <a:r>
            <a:rPr lang="sl-SI" sz="1800" baseline="0"/>
            <a:t>S katero prvo črko se prične mesto v vzhodni Sloveniji, ki je nosilo rimsko ime Petovia?</a:t>
          </a:r>
        </a:p>
        <a:p>
          <a:r>
            <a:rPr lang="sl-SI" sz="1800" baseline="0"/>
            <a:t>ZAPIŠITE V ZADNJI STOLPEC 1P, KER JE ODGOVOR </a:t>
          </a:r>
          <a:r>
            <a:rPr lang="sl-SI" sz="1800" b="1" baseline="0">
              <a:solidFill>
                <a:srgbClr val="FF0000"/>
              </a:solidFill>
            </a:rPr>
            <a:t>P</a:t>
          </a:r>
          <a:r>
            <a:rPr lang="sl-SI" sz="1800" baseline="0"/>
            <a:t>tuj IPD.</a:t>
          </a:r>
          <a:endParaRPr lang="sl-SI" sz="1800"/>
        </a:p>
      </xdr:txBody>
    </xdr:sp>
    <xdr:clientData/>
  </xdr:twoCellAnchor>
  <xdr:twoCellAnchor>
    <xdr:from>
      <xdr:col>32</xdr:col>
      <xdr:colOff>211666</xdr:colOff>
      <xdr:row>0</xdr:row>
      <xdr:rowOff>127001</xdr:rowOff>
    </xdr:from>
    <xdr:to>
      <xdr:col>41</xdr:col>
      <xdr:colOff>0</xdr:colOff>
      <xdr:row>0</xdr:row>
      <xdr:rowOff>127001</xdr:rowOff>
    </xdr:to>
    <xdr:cxnSp macro="">
      <xdr:nvCxnSpPr>
        <xdr:cNvPr id="4" name="Raven puščični povezovalnik 3">
          <a:extLst>
            <a:ext uri="{FF2B5EF4-FFF2-40B4-BE49-F238E27FC236}">
              <a16:creationId xmlns:a16="http://schemas.microsoft.com/office/drawing/2014/main" id="{7A4978BE-1B0F-4A02-9E65-9EE031BBF906}"/>
            </a:ext>
          </a:extLst>
        </xdr:cNvPr>
        <xdr:cNvCxnSpPr/>
      </xdr:nvCxnSpPr>
      <xdr:spPr>
        <a:xfrm flipH="1">
          <a:off x="8487833" y="127001"/>
          <a:ext cx="1979084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41</xdr:col>
      <xdr:colOff>63500</xdr:colOff>
      <xdr:row>6</xdr:row>
      <xdr:rowOff>127000</xdr:rowOff>
    </xdr:from>
    <xdr:to>
      <xdr:col>57</xdr:col>
      <xdr:colOff>508000</xdr:colOff>
      <xdr:row>8</xdr:row>
      <xdr:rowOff>31750</xdr:rowOff>
    </xdr:to>
    <xdr:sp macro="" textlink="">
      <xdr:nvSpPr>
        <xdr:cNvPr id="3" name="PoljeZBesedilom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9FF33E-627A-4042-B9E8-86833E82359B}"/>
            </a:ext>
          </a:extLst>
        </xdr:cNvPr>
        <xdr:cNvSpPr txBox="1"/>
      </xdr:nvSpPr>
      <xdr:spPr>
        <a:xfrm>
          <a:off x="10530417" y="1524000"/>
          <a:ext cx="7302500" cy="370417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600"/>
            <a:t>VIDEO</a:t>
          </a:r>
          <a:r>
            <a:rPr lang="sl-SI" sz="1600" baseline="0"/>
            <a:t> RIFUZL</a:t>
          </a:r>
          <a:endParaRPr lang="sl-SI" sz="16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123824</xdr:colOff>
      <xdr:row>15</xdr:row>
      <xdr:rowOff>115845</xdr:rowOff>
    </xdr:to>
    <xdr:pic>
      <xdr:nvPicPr>
        <xdr:cNvPr id="2" name="Slika 1" descr="Rezultat iskanja slik za plastiÄna embala">
          <a:extLst>
            <a:ext uri="{FF2B5EF4-FFF2-40B4-BE49-F238E27FC236}">
              <a16:creationId xmlns:a16="http://schemas.microsoft.com/office/drawing/2014/main" id="{F2EAE66D-8B14-482C-9444-FD01FFCD6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000624" cy="29733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76200</xdr:rowOff>
    </xdr:from>
    <xdr:to>
      <xdr:col>13</xdr:col>
      <xdr:colOff>143740</xdr:colOff>
      <xdr:row>28</xdr:row>
      <xdr:rowOff>66675</xdr:rowOff>
    </xdr:to>
    <xdr:pic>
      <xdr:nvPicPr>
        <xdr:cNvPr id="2" name="Slika 1" descr="Rezultat iskanja slik za rifuzl">
          <a:extLst>
            <a:ext uri="{FF2B5EF4-FFF2-40B4-BE49-F238E27FC236}">
              <a16:creationId xmlns:a16="http://schemas.microsoft.com/office/drawing/2014/main" id="{152185CC-B95F-4360-B6A5-5E0C44DDD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76200"/>
          <a:ext cx="7982815" cy="532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581024</xdr:colOff>
      <xdr:row>26</xdr:row>
      <xdr:rowOff>46574</xdr:rowOff>
    </xdr:to>
    <xdr:pic>
      <xdr:nvPicPr>
        <xdr:cNvPr id="2" name="Slik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B9905F0-E5A2-4F6E-918B-2D006F0C1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5457824" cy="499957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419100</xdr:colOff>
      <xdr:row>31</xdr:row>
      <xdr:rowOff>142875</xdr:rowOff>
    </xdr:to>
    <xdr:pic>
      <xdr:nvPicPr>
        <xdr:cNvPr id="4" name="Slika 3" descr="Rezultat iskanja slik za rifuzl">
          <a:extLst>
            <a:ext uri="{FF2B5EF4-FFF2-40B4-BE49-F238E27FC236}">
              <a16:creationId xmlns:a16="http://schemas.microsoft.com/office/drawing/2014/main" id="{75BF8778-3AFC-4859-B8AD-A4964E4FF6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343900" cy="6257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437456</xdr:colOff>
      <xdr:row>15</xdr:row>
      <xdr:rowOff>47625</xdr:rowOff>
    </xdr:to>
    <xdr:pic>
      <xdr:nvPicPr>
        <xdr:cNvPr id="3" name="Slika 2" descr="Rezultat iskanja slik za rifuzl">
          <a:extLst>
            <a:ext uri="{FF2B5EF4-FFF2-40B4-BE49-F238E27FC236}">
              <a16:creationId xmlns:a16="http://schemas.microsoft.com/office/drawing/2014/main" id="{F844D9CF-6547-42F9-A7C1-D7EF3DEDAD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704656" cy="2905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128605</xdr:colOff>
      <xdr:row>0</xdr:row>
      <xdr:rowOff>85726</xdr:rowOff>
    </xdr:from>
    <xdr:to>
      <xdr:col>6</xdr:col>
      <xdr:colOff>491526</xdr:colOff>
      <xdr:row>38</xdr:row>
      <xdr:rowOff>66676</xdr:rowOff>
    </xdr:to>
    <xdr:pic>
      <xdr:nvPicPr>
        <xdr:cNvPr id="2" name="Slika 1" descr="Fotografija osebe Rifuzl.">
          <a:extLst>
            <a:ext uri="{FF2B5EF4-FFF2-40B4-BE49-F238E27FC236}">
              <a16:creationId xmlns:a16="http://schemas.microsoft.com/office/drawing/2014/main" id="{8A51DB0A-467E-4946-A60D-9222B0AE11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605" y="85726"/>
          <a:ext cx="4020521" cy="7219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276225</xdr:colOff>
      <xdr:row>20</xdr:row>
      <xdr:rowOff>31750</xdr:rowOff>
    </xdr:to>
    <xdr:pic>
      <xdr:nvPicPr>
        <xdr:cNvPr id="2" name="Slika 1" descr="Rezultat iskanja slik za centru ponovne uporabe">
          <a:extLst>
            <a:ext uri="{FF2B5EF4-FFF2-40B4-BE49-F238E27FC236}">
              <a16:creationId xmlns:a16="http://schemas.microsoft.com/office/drawing/2014/main" id="{5D54F42F-F385-4B07-8A9B-28200A86B6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762625" cy="3841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191803</xdr:colOff>
      <xdr:row>27</xdr:row>
      <xdr:rowOff>134087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AB4A72EF-5165-4DC3-9A5B-4A3F23334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335803" cy="5277587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191803</xdr:colOff>
      <xdr:row>27</xdr:row>
      <xdr:rowOff>134087</xdr:rowOff>
    </xdr:to>
    <xdr:pic>
      <xdr:nvPicPr>
        <xdr:cNvPr id="4" name="Slika 3">
          <a:extLst>
            <a:ext uri="{FF2B5EF4-FFF2-40B4-BE49-F238E27FC236}">
              <a16:creationId xmlns:a16="http://schemas.microsoft.com/office/drawing/2014/main" id="{00C674CB-7820-49C3-B947-A1192250C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335803" cy="5277587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381000</xdr:colOff>
      <xdr:row>26</xdr:row>
      <xdr:rowOff>76200</xdr:rowOff>
    </xdr:to>
    <xdr:pic>
      <xdr:nvPicPr>
        <xdr:cNvPr id="3" name="Slika 2" descr="Povezana slika">
          <a:extLst>
            <a:ext uri="{FF2B5EF4-FFF2-40B4-BE49-F238E27FC236}">
              <a16:creationId xmlns:a16="http://schemas.microsoft.com/office/drawing/2014/main" id="{C32286F3-EB9B-4A90-8126-88794C1575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525000" cy="502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523276</xdr:colOff>
      <xdr:row>13</xdr:row>
      <xdr:rowOff>66357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5687100E-8053-4F99-9E62-CFB19A58F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790476" cy="2542857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227886</xdr:colOff>
      <xdr:row>30</xdr:row>
      <xdr:rowOff>27857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9A339A98-44EF-4089-AA98-7C0B3B96B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714286" cy="5742857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198857</xdr:colOff>
      <xdr:row>27</xdr:row>
      <xdr:rowOff>180309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17FEF323-591B-48BA-97D4-2BDB73EEB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342857" cy="5323809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209550</xdr:colOff>
      <xdr:row>29</xdr:row>
      <xdr:rowOff>171450</xdr:rowOff>
    </xdr:to>
    <xdr:pic>
      <xdr:nvPicPr>
        <xdr:cNvPr id="3" name="Slika 2" descr="Rezultat iskanja slik za rifuzl">
          <a:extLst>
            <a:ext uri="{FF2B5EF4-FFF2-40B4-BE49-F238E27FC236}">
              <a16:creationId xmlns:a16="http://schemas.microsoft.com/office/drawing/2014/main" id="{09F7A636-AEC1-4A7D-939F-A8ABE33CA3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695950" cy="5695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485775</xdr:colOff>
      <xdr:row>23</xdr:row>
      <xdr:rowOff>14920</xdr:rowOff>
    </xdr:to>
    <xdr:pic>
      <xdr:nvPicPr>
        <xdr:cNvPr id="5" name="Slika 4" descr="Povezana slika">
          <a:extLst>
            <a:ext uri="{FF2B5EF4-FFF2-40B4-BE49-F238E27FC236}">
              <a16:creationId xmlns:a16="http://schemas.microsoft.com/office/drawing/2014/main" id="{E8FBC21D-94DA-4239-8818-2DBC99F378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581775" cy="4396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588364</xdr:colOff>
      <xdr:row>16</xdr:row>
      <xdr:rowOff>171450</xdr:rowOff>
    </xdr:to>
    <xdr:pic>
      <xdr:nvPicPr>
        <xdr:cNvPr id="2" name="Slika 1" descr="Rezultat iskanja slik za rokovanje">
          <a:extLst>
            <a:ext uri="{FF2B5EF4-FFF2-40B4-BE49-F238E27FC236}">
              <a16:creationId xmlns:a16="http://schemas.microsoft.com/office/drawing/2014/main" id="{3D19646C-47F6-41B9-97D2-4B39ACCE5C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855564" cy="3219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381000</xdr:colOff>
      <xdr:row>25</xdr:row>
      <xdr:rowOff>0</xdr:rowOff>
    </xdr:to>
    <xdr:pic>
      <xdr:nvPicPr>
        <xdr:cNvPr id="3" name="Slika 2" descr="Povezana slika">
          <a:extLst>
            <a:ext uri="{FF2B5EF4-FFF2-40B4-BE49-F238E27FC236}">
              <a16:creationId xmlns:a16="http://schemas.microsoft.com/office/drawing/2014/main" id="{40419B03-A5C2-4C3F-AE28-4C622879B0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525000" cy="476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381000</xdr:colOff>
      <xdr:row>25</xdr:row>
      <xdr:rowOff>0</xdr:rowOff>
    </xdr:to>
    <xdr:pic>
      <xdr:nvPicPr>
        <xdr:cNvPr id="3" name="Slika 2" descr="Povezana slika">
          <a:extLst>
            <a:ext uri="{FF2B5EF4-FFF2-40B4-BE49-F238E27FC236}">
              <a16:creationId xmlns:a16="http://schemas.microsoft.com/office/drawing/2014/main" id="{2121B3E3-CDA3-48AF-A134-BAEF69491B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525000" cy="476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10</xdr:col>
      <xdr:colOff>9525</xdr:colOff>
      <xdr:row>32</xdr:row>
      <xdr:rowOff>0</xdr:rowOff>
    </xdr:to>
    <xdr:pic>
      <xdr:nvPicPr>
        <xdr:cNvPr id="4" name="Slika 3" descr="Rezultat iskanja slik za rifuzl">
          <a:extLst>
            <a:ext uri="{FF2B5EF4-FFF2-40B4-BE49-F238E27FC236}">
              <a16:creationId xmlns:a16="http://schemas.microsoft.com/office/drawing/2014/main" id="{8C6E4037-DCCA-452A-9B41-8F5B093E36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0"/>
          <a:ext cx="6096000" cy="609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381000</xdr:colOff>
      <xdr:row>27</xdr:row>
      <xdr:rowOff>114300</xdr:rowOff>
    </xdr:to>
    <xdr:pic>
      <xdr:nvPicPr>
        <xdr:cNvPr id="4" name="Slika 3" descr="Rezultat iskanja slik za rifuzl">
          <a:extLst>
            <a:ext uri="{FF2B5EF4-FFF2-40B4-BE49-F238E27FC236}">
              <a16:creationId xmlns:a16="http://schemas.microsoft.com/office/drawing/2014/main" id="{8CA57A11-930D-4B4E-B93D-1E616AB8F1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257800" cy="525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104775</xdr:colOff>
      <xdr:row>26</xdr:row>
      <xdr:rowOff>28575</xdr:rowOff>
    </xdr:to>
    <xdr:pic>
      <xdr:nvPicPr>
        <xdr:cNvPr id="2" name="Slika 1" descr="Rezultat iskanja slik za bambusove slamice">
          <a:extLst>
            <a:ext uri="{FF2B5EF4-FFF2-40B4-BE49-F238E27FC236}">
              <a16:creationId xmlns:a16="http://schemas.microsoft.com/office/drawing/2014/main" id="{8EA12EF5-D4C8-4DA0-8364-1A6EF350D2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981575" cy="498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19050</xdr:rowOff>
    </xdr:from>
    <xdr:to>
      <xdr:col>7</xdr:col>
      <xdr:colOff>485081</xdr:colOff>
      <xdr:row>15</xdr:row>
      <xdr:rowOff>66675</xdr:rowOff>
    </xdr:to>
    <xdr:pic>
      <xdr:nvPicPr>
        <xdr:cNvPr id="4" name="Slika 3" descr="Rezultat iskanja slik za rifuzl">
          <a:extLst>
            <a:ext uri="{FF2B5EF4-FFF2-40B4-BE49-F238E27FC236}">
              <a16:creationId xmlns:a16="http://schemas.microsoft.com/office/drawing/2014/main" id="{48BEA070-8955-4DC8-B75E-427CB2DDA4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9050"/>
          <a:ext cx="4704656" cy="2905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isarna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facebook.com/rifuzl/videos/281045179387567/" TargetMode="External"/><Relationship Id="rId2" Type="http://schemas.openxmlformats.org/officeDocument/2006/relationships/hyperlink" Target="https://www.facebook.com/rifuzl/videos/238264980211479/" TargetMode="External"/><Relationship Id="rId1" Type="http://schemas.openxmlformats.org/officeDocument/2006/relationships/hyperlink" Target="https://www.facebook.com/rifuzl/videos/1895705460518369/" TargetMode="External"/><Relationship Id="rId4" Type="http://schemas.openxmlformats.org/officeDocument/2006/relationships/hyperlink" Target="https://youtu.be/FS8cdx0vecM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EA2C29-3C09-4DAC-8BE6-CEE0AAD283A3}">
  <sheetPr>
    <tabColor theme="9" tint="-0.499984740745262"/>
  </sheetPr>
  <dimension ref="A1:AF65"/>
  <sheetViews>
    <sheetView showGridLines="0" showRowColHeaders="0" tabSelected="1" zoomScale="90" zoomScaleNormal="90" workbookViewId="0">
      <selection activeCell="AY17" sqref="AY17"/>
    </sheetView>
  </sheetViews>
  <sheetFormatPr defaultRowHeight="15" x14ac:dyDescent="0.25"/>
  <cols>
    <col min="1" max="30" width="3.7109375" customWidth="1"/>
    <col min="31" max="32" width="7.28515625" customWidth="1"/>
    <col min="33" max="49" width="3.7109375" customWidth="1"/>
  </cols>
  <sheetData>
    <row r="1" spans="1:32" ht="18" customHeight="1" x14ac:dyDescent="0.3">
      <c r="A1" s="109" t="s">
        <v>117</v>
      </c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92" t="s">
        <v>81</v>
      </c>
      <c r="AF1" s="87" t="s">
        <v>59</v>
      </c>
    </row>
    <row r="2" spans="1:32" ht="18" customHeight="1" x14ac:dyDescent="0.3">
      <c r="A2" s="109" t="s">
        <v>82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92" t="s">
        <v>83</v>
      </c>
      <c r="AF2" s="87" t="s">
        <v>60</v>
      </c>
    </row>
    <row r="3" spans="1:32" ht="18" customHeight="1" x14ac:dyDescent="0.3">
      <c r="A3" s="109" t="s">
        <v>157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92" t="s">
        <v>84</v>
      </c>
      <c r="AF3" s="87" t="s">
        <v>65</v>
      </c>
    </row>
    <row r="4" spans="1:32" ht="18" customHeight="1" x14ac:dyDescent="0.3">
      <c r="A4" s="109" t="s">
        <v>85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92" t="s">
        <v>86</v>
      </c>
      <c r="AF4" s="87" t="s">
        <v>62</v>
      </c>
    </row>
    <row r="5" spans="1:32" ht="18" customHeight="1" x14ac:dyDescent="0.3">
      <c r="A5" s="109" t="s">
        <v>87</v>
      </c>
      <c r="B5" s="110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92" t="s">
        <v>88</v>
      </c>
      <c r="AF5" s="87" t="s">
        <v>63</v>
      </c>
    </row>
    <row r="6" spans="1:32" ht="18" customHeight="1" x14ac:dyDescent="0.3">
      <c r="A6" s="109" t="s">
        <v>91</v>
      </c>
      <c r="B6" s="110"/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92" t="s">
        <v>89</v>
      </c>
      <c r="AF6" s="87" t="s">
        <v>76</v>
      </c>
    </row>
    <row r="7" spans="1:32" ht="18" customHeight="1" x14ac:dyDescent="0.3">
      <c r="A7" s="109" t="s">
        <v>90</v>
      </c>
      <c r="B7" s="110"/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92" t="s">
        <v>92</v>
      </c>
      <c r="AF7" s="87" t="s">
        <v>80</v>
      </c>
    </row>
    <row r="8" spans="1:32" ht="18" customHeight="1" x14ac:dyDescent="0.3">
      <c r="A8" s="111" t="s">
        <v>93</v>
      </c>
      <c r="B8" s="112"/>
      <c r="C8" s="112"/>
      <c r="D8" s="112"/>
      <c r="E8" s="112"/>
      <c r="F8" s="112"/>
      <c r="G8" s="112"/>
      <c r="H8" s="112"/>
      <c r="I8" s="112"/>
      <c r="J8" s="112"/>
      <c r="K8" s="112"/>
      <c r="L8" s="112"/>
      <c r="M8" s="112"/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12"/>
      <c r="AA8" s="112"/>
      <c r="AB8" s="110"/>
      <c r="AC8" s="110"/>
      <c r="AD8" s="110"/>
      <c r="AE8" s="93" t="s">
        <v>81</v>
      </c>
      <c r="AF8" s="87" t="s">
        <v>64</v>
      </c>
    </row>
    <row r="9" spans="1:32" ht="18" customHeight="1" x14ac:dyDescent="0.3">
      <c r="A9" s="111" t="s">
        <v>94</v>
      </c>
      <c r="B9" s="112"/>
      <c r="C9" s="112"/>
      <c r="D9" s="112"/>
      <c r="E9" s="112"/>
      <c r="F9" s="112"/>
      <c r="G9" s="112"/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0"/>
      <c r="AC9" s="110"/>
      <c r="AD9" s="110"/>
      <c r="AE9" s="93" t="s">
        <v>83</v>
      </c>
      <c r="AF9" s="87" t="s">
        <v>60</v>
      </c>
    </row>
    <row r="10" spans="1:32" ht="18" customHeight="1" x14ac:dyDescent="0.3">
      <c r="A10" s="111" t="s">
        <v>95</v>
      </c>
      <c r="B10" s="112"/>
      <c r="C10" s="112"/>
      <c r="D10" s="112"/>
      <c r="E10" s="112"/>
      <c r="F10" s="112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0"/>
      <c r="AC10" s="110"/>
      <c r="AD10" s="110"/>
      <c r="AE10" s="93" t="s">
        <v>84</v>
      </c>
      <c r="AF10" s="87" t="s">
        <v>65</v>
      </c>
    </row>
    <row r="11" spans="1:32" ht="18" customHeight="1" x14ac:dyDescent="0.3">
      <c r="A11" s="111" t="s">
        <v>96</v>
      </c>
      <c r="B11" s="112"/>
      <c r="C11" s="112"/>
      <c r="D11" s="112"/>
      <c r="E11" s="112"/>
      <c r="F11" s="112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0"/>
      <c r="AC11" s="110"/>
      <c r="AD11" s="110"/>
      <c r="AE11" s="93" t="s">
        <v>86</v>
      </c>
      <c r="AF11" s="87" t="s">
        <v>66</v>
      </c>
    </row>
    <row r="12" spans="1:32" ht="18" customHeight="1" x14ac:dyDescent="0.3">
      <c r="A12" s="111" t="s">
        <v>97</v>
      </c>
      <c r="B12" s="112"/>
      <c r="C12" s="112"/>
      <c r="D12" s="112"/>
      <c r="E12" s="112"/>
      <c r="F12" s="112"/>
      <c r="G12" s="112"/>
      <c r="H12" s="112"/>
      <c r="I12" s="112"/>
      <c r="J12" s="112"/>
      <c r="K12" s="112"/>
      <c r="L12" s="112"/>
      <c r="M12" s="112"/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10"/>
      <c r="AC12" s="110"/>
      <c r="AD12" s="110"/>
      <c r="AE12" s="93" t="s">
        <v>88</v>
      </c>
      <c r="AF12" s="87" t="s">
        <v>67</v>
      </c>
    </row>
    <row r="13" spans="1:32" ht="18" customHeight="1" x14ac:dyDescent="0.3">
      <c r="A13" s="111" t="s">
        <v>121</v>
      </c>
      <c r="B13" s="112"/>
      <c r="C13" s="112"/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0"/>
      <c r="AC13" s="110"/>
      <c r="AD13" s="110"/>
      <c r="AE13" s="93" t="s">
        <v>89</v>
      </c>
      <c r="AF13" s="87" t="s">
        <v>68</v>
      </c>
    </row>
    <row r="14" spans="1:32" ht="18" customHeight="1" x14ac:dyDescent="0.3">
      <c r="A14" s="111" t="s">
        <v>122</v>
      </c>
      <c r="B14" s="112"/>
      <c r="C14" s="112"/>
      <c r="D14" s="112"/>
      <c r="E14" s="112"/>
      <c r="F14" s="112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2"/>
      <c r="T14" s="112"/>
      <c r="U14" s="112"/>
      <c r="V14" s="112"/>
      <c r="W14" s="112"/>
      <c r="X14" s="112"/>
      <c r="Y14" s="112"/>
      <c r="Z14" s="112"/>
      <c r="AA14" s="112"/>
      <c r="AB14" s="110"/>
      <c r="AC14" s="110"/>
      <c r="AD14" s="110"/>
      <c r="AE14" s="93" t="s">
        <v>92</v>
      </c>
      <c r="AF14" s="87" t="s">
        <v>69</v>
      </c>
    </row>
    <row r="15" spans="1:32" ht="18" customHeight="1" x14ac:dyDescent="0.3">
      <c r="A15" s="111" t="s">
        <v>158</v>
      </c>
      <c r="B15" s="112"/>
      <c r="C15" s="112"/>
      <c r="D15" s="112"/>
      <c r="E15" s="112"/>
      <c r="F15" s="112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0"/>
      <c r="AC15" s="110"/>
      <c r="AD15" s="110"/>
      <c r="AE15" s="93" t="s">
        <v>105</v>
      </c>
      <c r="AF15" s="87" t="s">
        <v>70</v>
      </c>
    </row>
    <row r="16" spans="1:32" ht="18" customHeight="1" x14ac:dyDescent="0.3">
      <c r="A16" s="111" t="s">
        <v>98</v>
      </c>
      <c r="B16" s="112"/>
      <c r="C16" s="112"/>
      <c r="D16" s="112"/>
      <c r="E16" s="112"/>
      <c r="F16" s="112"/>
      <c r="G16" s="112"/>
      <c r="H16" s="112"/>
      <c r="I16" s="112"/>
      <c r="J16" s="112"/>
      <c r="K16" s="112"/>
      <c r="L16" s="112"/>
      <c r="M16" s="112"/>
      <c r="N16" s="112"/>
      <c r="O16" s="112"/>
      <c r="P16" s="112"/>
      <c r="Q16" s="112"/>
      <c r="R16" s="112"/>
      <c r="S16" s="112"/>
      <c r="T16" s="112"/>
      <c r="U16" s="112"/>
      <c r="V16" s="112"/>
      <c r="W16" s="112"/>
      <c r="X16" s="112"/>
      <c r="Y16" s="112"/>
      <c r="Z16" s="112"/>
      <c r="AA16" s="112"/>
      <c r="AB16" s="110"/>
      <c r="AC16" s="110"/>
      <c r="AD16" s="110"/>
      <c r="AE16" s="93" t="s">
        <v>106</v>
      </c>
      <c r="AF16" s="87" t="s">
        <v>71</v>
      </c>
    </row>
    <row r="17" spans="1:32" ht="18" customHeight="1" x14ac:dyDescent="0.3">
      <c r="A17" s="111" t="s">
        <v>99</v>
      </c>
      <c r="B17" s="112"/>
      <c r="C17" s="112"/>
      <c r="D17" s="112"/>
      <c r="E17" s="112"/>
      <c r="F17" s="112"/>
      <c r="G17" s="112"/>
      <c r="H17" s="112"/>
      <c r="I17" s="112"/>
      <c r="J17" s="112"/>
      <c r="K17" s="112"/>
      <c r="L17" s="112"/>
      <c r="M17" s="112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0"/>
      <c r="AC17" s="110"/>
      <c r="AD17" s="110"/>
      <c r="AE17" s="93" t="s">
        <v>107</v>
      </c>
      <c r="AF17" s="87" t="s">
        <v>72</v>
      </c>
    </row>
    <row r="18" spans="1:32" ht="18" customHeight="1" x14ac:dyDescent="0.3">
      <c r="A18" s="111" t="s">
        <v>123</v>
      </c>
      <c r="B18" s="112"/>
      <c r="C18" s="112"/>
      <c r="D18" s="112"/>
      <c r="E18" s="112"/>
      <c r="F18" s="112"/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  <c r="S18" s="112"/>
      <c r="T18" s="112"/>
      <c r="U18" s="112"/>
      <c r="V18" s="112"/>
      <c r="W18" s="112"/>
      <c r="X18" s="112"/>
      <c r="Y18" s="112"/>
      <c r="Z18" s="112"/>
      <c r="AA18" s="112"/>
      <c r="AB18" s="110"/>
      <c r="AC18" s="110"/>
      <c r="AD18" s="110"/>
      <c r="AE18" s="93" t="s">
        <v>108</v>
      </c>
      <c r="AF18" s="87" t="s">
        <v>73</v>
      </c>
    </row>
    <row r="19" spans="1:32" ht="18" customHeight="1" x14ac:dyDescent="0.3">
      <c r="A19" s="111" t="s">
        <v>100</v>
      </c>
      <c r="B19" s="112"/>
      <c r="C19" s="112"/>
      <c r="D19" s="112"/>
      <c r="E19" s="112"/>
      <c r="F19" s="112"/>
      <c r="G19" s="112"/>
      <c r="H19" s="112"/>
      <c r="I19" s="112"/>
      <c r="J19" s="112"/>
      <c r="K19" s="112"/>
      <c r="L19" s="112"/>
      <c r="M19" s="112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0"/>
      <c r="AC19" s="110"/>
      <c r="AD19" s="110"/>
      <c r="AE19" s="93" t="s">
        <v>109</v>
      </c>
      <c r="AF19" s="87" t="s">
        <v>74</v>
      </c>
    </row>
    <row r="20" spans="1:32" ht="18" customHeight="1" x14ac:dyDescent="0.3">
      <c r="A20" s="111" t="s">
        <v>101</v>
      </c>
      <c r="B20" s="112"/>
      <c r="C20" s="112"/>
      <c r="D20" s="112"/>
      <c r="E20" s="112"/>
      <c r="F20" s="112"/>
      <c r="G20" s="112"/>
      <c r="H20" s="112"/>
      <c r="I20" s="112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/>
      <c r="U20" s="112"/>
      <c r="V20" s="112"/>
      <c r="W20" s="112"/>
      <c r="X20" s="112"/>
      <c r="Y20" s="112"/>
      <c r="Z20" s="112"/>
      <c r="AA20" s="112"/>
      <c r="AB20" s="110"/>
      <c r="AC20" s="110"/>
      <c r="AD20" s="110"/>
      <c r="AE20" s="93" t="s">
        <v>110</v>
      </c>
      <c r="AF20" s="87" t="s">
        <v>75</v>
      </c>
    </row>
    <row r="21" spans="1:32" ht="18" customHeight="1" x14ac:dyDescent="0.3">
      <c r="A21" s="111" t="s">
        <v>102</v>
      </c>
      <c r="B21" s="112"/>
      <c r="C21" s="112"/>
      <c r="D21" s="112"/>
      <c r="E21" s="112"/>
      <c r="F21" s="112"/>
      <c r="G21" s="112"/>
      <c r="H21" s="112"/>
      <c r="I21" s="112"/>
      <c r="J21" s="112"/>
      <c r="K21" s="112"/>
      <c r="L21" s="112"/>
      <c r="M21" s="112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0"/>
      <c r="AC21" s="110"/>
      <c r="AD21" s="110"/>
      <c r="AE21" s="93" t="s">
        <v>111</v>
      </c>
      <c r="AF21" s="87" t="s">
        <v>77</v>
      </c>
    </row>
    <row r="22" spans="1:32" ht="18" customHeight="1" x14ac:dyDescent="0.3">
      <c r="A22" s="111" t="s">
        <v>103</v>
      </c>
      <c r="B22" s="112"/>
      <c r="C22" s="112"/>
      <c r="D22" s="112"/>
      <c r="E22" s="112"/>
      <c r="F22" s="112"/>
      <c r="G22" s="112"/>
      <c r="H22" s="112"/>
      <c r="I22" s="112"/>
      <c r="J22" s="112"/>
      <c r="K22" s="112"/>
      <c r="L22" s="112"/>
      <c r="M22" s="112"/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12"/>
      <c r="AA22" s="112"/>
      <c r="AB22" s="110"/>
      <c r="AC22" s="110"/>
      <c r="AD22" s="110"/>
      <c r="AE22" s="93" t="s">
        <v>112</v>
      </c>
      <c r="AF22" s="87" t="s">
        <v>78</v>
      </c>
    </row>
    <row r="23" spans="1:32" ht="18" customHeight="1" x14ac:dyDescent="0.3">
      <c r="A23" s="111" t="s">
        <v>104</v>
      </c>
      <c r="B23" s="112"/>
      <c r="C23" s="112"/>
      <c r="D23" s="112"/>
      <c r="E23" s="112"/>
      <c r="F23" s="112"/>
      <c r="G23" s="112"/>
      <c r="H23" s="112"/>
      <c r="I23" s="112"/>
      <c r="J23" s="112"/>
      <c r="K23" s="112"/>
      <c r="L23" s="112"/>
      <c r="M23" s="112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0"/>
      <c r="AC23" s="110"/>
      <c r="AD23" s="110"/>
      <c r="AE23" s="93" t="s">
        <v>113</v>
      </c>
      <c r="AF23" s="87" t="s">
        <v>79</v>
      </c>
    </row>
    <row r="24" spans="1:32" ht="18" customHeight="1" x14ac:dyDescent="0.3">
      <c r="A24" s="116" t="s">
        <v>115</v>
      </c>
      <c r="B24" s="117"/>
      <c r="C24" s="117"/>
      <c r="D24" s="117"/>
      <c r="E24" s="117"/>
      <c r="F24" s="117"/>
      <c r="G24" s="117"/>
      <c r="H24" s="117"/>
      <c r="I24" s="117"/>
      <c r="J24" s="117"/>
      <c r="K24" s="117"/>
      <c r="L24" s="117"/>
      <c r="M24" s="117"/>
      <c r="N24" s="117"/>
      <c r="O24" s="117"/>
      <c r="P24" s="117"/>
      <c r="Q24" s="117"/>
      <c r="R24" s="117"/>
      <c r="S24" s="117"/>
      <c r="T24" s="117"/>
      <c r="U24" s="117"/>
      <c r="V24" s="117"/>
      <c r="W24" s="117"/>
      <c r="X24" s="117"/>
      <c r="Y24" s="117"/>
      <c r="Z24" s="117"/>
      <c r="AA24" s="117"/>
      <c r="AB24" s="117"/>
      <c r="AC24" s="117"/>
      <c r="AD24" s="117"/>
      <c r="AE24" s="94" t="s">
        <v>114</v>
      </c>
      <c r="AF24" s="88" t="s">
        <v>36</v>
      </c>
    </row>
    <row r="25" spans="1:32" ht="18" customHeight="1" x14ac:dyDescent="0.3">
      <c r="A25" s="118" t="s">
        <v>116</v>
      </c>
      <c r="B25" s="118"/>
      <c r="C25" s="118"/>
      <c r="D25" s="118"/>
      <c r="E25" s="118"/>
      <c r="F25" s="118"/>
      <c r="G25" s="118"/>
      <c r="H25" s="118"/>
      <c r="I25" s="118"/>
      <c r="J25" s="118"/>
      <c r="K25" s="118"/>
      <c r="L25" s="118"/>
      <c r="M25" s="118"/>
      <c r="N25" s="118"/>
      <c r="O25" s="118"/>
      <c r="P25" s="118"/>
      <c r="Q25" s="118"/>
      <c r="R25" s="118"/>
      <c r="S25" s="118"/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95" t="s">
        <v>114</v>
      </c>
      <c r="AF25" s="88" t="s">
        <v>42</v>
      </c>
    </row>
    <row r="26" spans="1:32" ht="18" customHeight="1" x14ac:dyDescent="0.3">
      <c r="A26" s="113" t="s">
        <v>118</v>
      </c>
      <c r="B26" s="113"/>
      <c r="C26" s="113"/>
      <c r="D26" s="113"/>
      <c r="E26" s="113"/>
      <c r="F26" s="113"/>
      <c r="G26" s="113"/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96" t="s">
        <v>114</v>
      </c>
      <c r="AF26" s="88" t="s">
        <v>37</v>
      </c>
    </row>
    <row r="27" spans="1:32" ht="18" customHeight="1" x14ac:dyDescent="0.3">
      <c r="A27" s="114" t="s">
        <v>119</v>
      </c>
      <c r="B27" s="114"/>
      <c r="C27" s="114"/>
      <c r="D27" s="114"/>
      <c r="E27" s="114"/>
      <c r="F27" s="114"/>
      <c r="G27" s="114"/>
      <c r="H27" s="114"/>
      <c r="I27" s="114"/>
      <c r="J27" s="114"/>
      <c r="K27" s="114"/>
      <c r="L27" s="114"/>
      <c r="M27" s="114"/>
      <c r="N27" s="114"/>
      <c r="O27" s="114"/>
      <c r="P27" s="114"/>
      <c r="Q27" s="114"/>
      <c r="R27" s="114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97" t="s">
        <v>114</v>
      </c>
      <c r="AF27" s="88" t="s">
        <v>35</v>
      </c>
    </row>
    <row r="28" spans="1:32" ht="18" customHeight="1" x14ac:dyDescent="0.3">
      <c r="A28" s="115" t="s">
        <v>120</v>
      </c>
      <c r="B28" s="115"/>
      <c r="C28" s="115"/>
      <c r="D28" s="115"/>
      <c r="E28" s="115"/>
      <c r="F28" s="115"/>
      <c r="G28" s="115"/>
      <c r="H28" s="115"/>
      <c r="I28" s="115"/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98" t="s">
        <v>114</v>
      </c>
      <c r="AF28" s="88" t="s">
        <v>45</v>
      </c>
    </row>
    <row r="29" spans="1:32" ht="18" customHeight="1" x14ac:dyDescent="0.25"/>
    <row r="30" spans="1:32" ht="18" customHeight="1" x14ac:dyDescent="0.25"/>
    <row r="31" spans="1:32" ht="18" customHeight="1" x14ac:dyDescent="0.25"/>
    <row r="32" spans="1:32" ht="18" customHeight="1" x14ac:dyDescent="0.25"/>
    <row r="33" ht="18" customHeight="1" x14ac:dyDescent="0.25"/>
    <row r="34" ht="18" customHeight="1" x14ac:dyDescent="0.25"/>
    <row r="35" ht="18" customHeight="1" x14ac:dyDescent="0.25"/>
    <row r="36" ht="18" customHeight="1" x14ac:dyDescent="0.25"/>
    <row r="37" ht="18" customHeight="1" x14ac:dyDescent="0.25"/>
    <row r="38" ht="18" customHeight="1" x14ac:dyDescent="0.25"/>
    <row r="39" ht="18" customHeight="1" x14ac:dyDescent="0.25"/>
    <row r="40" ht="18" customHeight="1" x14ac:dyDescent="0.25"/>
    <row r="41" ht="18" customHeight="1" x14ac:dyDescent="0.25"/>
    <row r="42" ht="18" customHeight="1" x14ac:dyDescent="0.25"/>
    <row r="43" ht="18" customHeight="1" x14ac:dyDescent="0.25"/>
    <row r="44" ht="18" customHeight="1" x14ac:dyDescent="0.25"/>
    <row r="45" ht="18" customHeight="1" x14ac:dyDescent="0.25"/>
    <row r="46" ht="18" customHeight="1" x14ac:dyDescent="0.25"/>
    <row r="47" ht="18" customHeight="1" x14ac:dyDescent="0.25"/>
    <row r="48" ht="18" customHeight="1" x14ac:dyDescent="0.25"/>
    <row r="49" ht="18" customHeight="1" x14ac:dyDescent="0.25"/>
    <row r="50" ht="18" customHeight="1" x14ac:dyDescent="0.25"/>
    <row r="51" ht="18" customHeight="1" x14ac:dyDescent="0.25"/>
    <row r="52" ht="18" customHeight="1" x14ac:dyDescent="0.25"/>
    <row r="53" ht="18" customHeight="1" x14ac:dyDescent="0.25"/>
    <row r="54" ht="18" customHeight="1" x14ac:dyDescent="0.25"/>
    <row r="55" ht="18" customHeight="1" x14ac:dyDescent="0.25"/>
    <row r="56" ht="18" customHeight="1" x14ac:dyDescent="0.25"/>
    <row r="57" ht="18" customHeight="1" x14ac:dyDescent="0.25"/>
    <row r="58" ht="18" customHeight="1" x14ac:dyDescent="0.25"/>
    <row r="59" ht="18" customHeight="1" x14ac:dyDescent="0.25"/>
    <row r="60" ht="18" customHeight="1" x14ac:dyDescent="0.25"/>
    <row r="61" ht="18" customHeight="1" x14ac:dyDescent="0.25"/>
    <row r="62" ht="18" customHeight="1" x14ac:dyDescent="0.25"/>
    <row r="63" ht="18" customHeight="1" x14ac:dyDescent="0.25"/>
    <row r="64" ht="18" customHeight="1" x14ac:dyDescent="0.25"/>
    <row r="65" ht="18" customHeight="1" x14ac:dyDescent="0.25"/>
  </sheetData>
  <sheetProtection sheet="1" objects="1" scenarios="1"/>
  <mergeCells count="28">
    <mergeCell ref="A28:AD28"/>
    <mergeCell ref="A19:AD19"/>
    <mergeCell ref="A20:AD20"/>
    <mergeCell ref="A21:AD21"/>
    <mergeCell ref="A22:AD22"/>
    <mergeCell ref="A23:AD23"/>
    <mergeCell ref="A24:AD24"/>
    <mergeCell ref="A25:AD25"/>
    <mergeCell ref="A7:AD7"/>
    <mergeCell ref="A15:AD15"/>
    <mergeCell ref="A26:AD26"/>
    <mergeCell ref="A27:AD27"/>
    <mergeCell ref="A8:AD8"/>
    <mergeCell ref="A9:AD9"/>
    <mergeCell ref="A10:AD10"/>
    <mergeCell ref="A11:AD11"/>
    <mergeCell ref="A12:AD12"/>
    <mergeCell ref="A16:AD16"/>
    <mergeCell ref="A17:AD17"/>
    <mergeCell ref="A18:AD18"/>
    <mergeCell ref="A13:AD13"/>
    <mergeCell ref="A14:AD14"/>
    <mergeCell ref="A6:AD6"/>
    <mergeCell ref="A1:AD1"/>
    <mergeCell ref="A2:AD2"/>
    <mergeCell ref="A3:AD3"/>
    <mergeCell ref="A4:AD4"/>
    <mergeCell ref="A5:AD5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2B3385-9AD0-4548-835A-1C3A900E919A}">
  <sheetPr>
    <tabColor rgb="FFFFFF00"/>
  </sheetPr>
  <dimension ref="A28:H29"/>
  <sheetViews>
    <sheetView workbookViewId="0">
      <selection activeCell="A29" sqref="A29:H29"/>
    </sheetView>
  </sheetViews>
  <sheetFormatPr defaultRowHeight="15" x14ac:dyDescent="0.25"/>
  <sheetData>
    <row r="28" spans="1:8" ht="23.25" x14ac:dyDescent="0.35">
      <c r="A28" s="100" t="s">
        <v>127</v>
      </c>
      <c r="B28" s="100"/>
      <c r="C28" s="100"/>
      <c r="D28" s="100"/>
      <c r="E28" s="100"/>
    </row>
    <row r="29" spans="1:8" ht="23.25" x14ac:dyDescent="0.35">
      <c r="A29" s="121" t="s">
        <v>164</v>
      </c>
      <c r="B29" s="122"/>
      <c r="C29" s="122"/>
      <c r="D29" s="122"/>
      <c r="E29" s="122"/>
      <c r="F29" s="122"/>
      <c r="G29" s="122"/>
      <c r="H29" s="122"/>
    </row>
  </sheetData>
  <mergeCells count="1">
    <mergeCell ref="A29:H29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F38E2B-7398-486D-BC14-8E9AF09BAB73}">
  <sheetPr>
    <tabColor rgb="FFFFC000"/>
  </sheetPr>
  <dimension ref="A17:E18"/>
  <sheetViews>
    <sheetView workbookViewId="0">
      <selection activeCell="M32" sqref="M32"/>
    </sheetView>
  </sheetViews>
  <sheetFormatPr defaultRowHeight="15" x14ac:dyDescent="0.25"/>
  <sheetData>
    <row r="17" spans="1:5" ht="23.25" x14ac:dyDescent="0.35">
      <c r="A17" s="100" t="s">
        <v>128</v>
      </c>
      <c r="B17" s="100"/>
      <c r="C17" s="100"/>
      <c r="D17" s="100"/>
    </row>
    <row r="18" spans="1:5" ht="23.25" x14ac:dyDescent="0.35">
      <c r="A18" s="101" t="s">
        <v>165</v>
      </c>
      <c r="B18" s="101"/>
      <c r="C18" s="101"/>
      <c r="D18" s="101"/>
      <c r="E18" s="102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A1C426-4A58-4CC4-8CED-74C3B0F301CB}">
  <sheetPr>
    <tabColor rgb="FFFFC000"/>
  </sheetPr>
  <dimension ref="A17:I18"/>
  <sheetViews>
    <sheetView workbookViewId="0">
      <selection activeCell="A18" sqref="A18:I18"/>
    </sheetView>
  </sheetViews>
  <sheetFormatPr defaultRowHeight="15" x14ac:dyDescent="0.25"/>
  <sheetData>
    <row r="17" spans="1:9" ht="23.25" x14ac:dyDescent="0.35">
      <c r="A17" s="100" t="s">
        <v>129</v>
      </c>
      <c r="B17" s="100"/>
      <c r="C17" s="100"/>
      <c r="D17" s="100"/>
      <c r="E17" s="100"/>
      <c r="F17" s="100"/>
    </row>
    <row r="18" spans="1:9" ht="23.25" x14ac:dyDescent="0.35">
      <c r="A18" s="121" t="s">
        <v>166</v>
      </c>
      <c r="B18" s="121"/>
      <c r="C18" s="121"/>
      <c r="D18" s="121"/>
      <c r="E18" s="121"/>
      <c r="F18" s="121"/>
      <c r="G18" s="122"/>
      <c r="H18" s="122"/>
      <c r="I18" s="122"/>
    </row>
  </sheetData>
  <mergeCells count="1">
    <mergeCell ref="A18:I18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FCB6D-0932-4B74-B1A8-AFA0A326E411}">
  <sheetPr>
    <tabColor rgb="FFFFC000"/>
  </sheetPr>
  <dimension ref="A30:M31"/>
  <sheetViews>
    <sheetView workbookViewId="0">
      <selection activeCell="S24" sqref="S24"/>
    </sheetView>
  </sheetViews>
  <sheetFormatPr defaultRowHeight="15" x14ac:dyDescent="0.25"/>
  <sheetData>
    <row r="30" spans="1:13" ht="23.25" x14ac:dyDescent="0.35">
      <c r="A30" s="100" t="s">
        <v>130</v>
      </c>
      <c r="B30" s="100"/>
      <c r="C30" s="100"/>
      <c r="D30" s="100"/>
      <c r="E30" s="100"/>
      <c r="F30" s="100"/>
      <c r="G30" s="100"/>
      <c r="H30" s="100"/>
      <c r="I30" s="100"/>
    </row>
    <row r="31" spans="1:13" ht="23.25" x14ac:dyDescent="0.35">
      <c r="A31" s="121" t="s">
        <v>167</v>
      </c>
      <c r="B31" s="121"/>
      <c r="C31" s="121"/>
      <c r="D31" s="121"/>
      <c r="E31" s="121"/>
      <c r="F31" s="121"/>
      <c r="G31" s="121"/>
      <c r="H31" s="121"/>
      <c r="I31" s="121"/>
      <c r="J31" s="122"/>
      <c r="K31" s="122"/>
      <c r="L31" s="122"/>
      <c r="M31" s="122"/>
    </row>
  </sheetData>
  <mergeCells count="1">
    <mergeCell ref="A31:M31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67C23-2B33-4AD8-9B29-83BEAFBAD57A}">
  <sheetPr>
    <tabColor rgb="FFFFC000"/>
  </sheetPr>
  <dimension ref="A27:J28"/>
  <sheetViews>
    <sheetView workbookViewId="0">
      <selection activeCell="A29" sqref="A29"/>
    </sheetView>
  </sheetViews>
  <sheetFormatPr defaultRowHeight="15" x14ac:dyDescent="0.25"/>
  <sheetData>
    <row r="27" spans="1:10" ht="23.25" x14ac:dyDescent="0.35">
      <c r="A27" s="100" t="s">
        <v>131</v>
      </c>
      <c r="B27" s="100"/>
      <c r="C27" s="100"/>
      <c r="D27" s="100"/>
      <c r="E27" s="100"/>
      <c r="F27" s="100"/>
      <c r="G27" s="100"/>
      <c r="H27" s="100"/>
      <c r="I27" s="100"/>
      <c r="J27" s="100"/>
    </row>
    <row r="28" spans="1:10" ht="23.25" x14ac:dyDescent="0.35">
      <c r="A28" s="121" t="s">
        <v>168</v>
      </c>
      <c r="B28" s="121"/>
      <c r="C28" s="121"/>
      <c r="D28" s="121"/>
      <c r="E28" s="121"/>
      <c r="F28" s="121"/>
      <c r="G28" s="121"/>
      <c r="H28" s="121"/>
      <c r="I28" s="121"/>
      <c r="J28" s="121"/>
    </row>
  </sheetData>
  <mergeCells count="1">
    <mergeCell ref="A28:J28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194281-1324-40C7-A0E9-72709DC7870B}">
  <sheetPr>
    <tabColor rgb="FFFFC000"/>
  </sheetPr>
  <dimension ref="A22:F34"/>
  <sheetViews>
    <sheetView workbookViewId="0">
      <selection activeCell="A34" sqref="A34:E34"/>
    </sheetView>
  </sheetViews>
  <sheetFormatPr defaultRowHeight="15" x14ac:dyDescent="0.25"/>
  <sheetData>
    <row r="22" spans="6:6" ht="23.25" x14ac:dyDescent="0.35">
      <c r="F22" s="100"/>
    </row>
    <row r="23" spans="6:6" ht="23.25" x14ac:dyDescent="0.35">
      <c r="F23" s="100"/>
    </row>
    <row r="33" spans="1:5" ht="23.25" x14ac:dyDescent="0.35">
      <c r="A33" s="100" t="s">
        <v>132</v>
      </c>
      <c r="B33" s="100"/>
      <c r="C33" s="100"/>
      <c r="D33" s="100"/>
      <c r="E33" s="100"/>
    </row>
    <row r="34" spans="1:5" ht="23.25" x14ac:dyDescent="0.35">
      <c r="A34" s="121" t="s">
        <v>169</v>
      </c>
      <c r="B34" s="122"/>
      <c r="C34" s="122"/>
      <c r="D34" s="122"/>
      <c r="E34" s="122"/>
    </row>
  </sheetData>
  <mergeCells count="1">
    <mergeCell ref="A34:E34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7E6697-98BD-4FB1-8447-7FEEBE1A1272}">
  <sheetPr>
    <tabColor rgb="FFFFC000"/>
  </sheetPr>
  <dimension ref="A17:I18"/>
  <sheetViews>
    <sheetView workbookViewId="0">
      <selection activeCell="H26" sqref="H26"/>
    </sheetView>
  </sheetViews>
  <sheetFormatPr defaultRowHeight="15" x14ac:dyDescent="0.25"/>
  <sheetData>
    <row r="17" spans="1:9" ht="23.25" x14ac:dyDescent="0.35">
      <c r="A17" s="100" t="s">
        <v>133</v>
      </c>
      <c r="B17" s="100"/>
      <c r="C17" s="100"/>
      <c r="D17" s="100"/>
      <c r="E17" s="100"/>
      <c r="F17" s="100"/>
    </row>
    <row r="18" spans="1:9" ht="23.25" x14ac:dyDescent="0.35">
      <c r="A18" s="119" t="s">
        <v>134</v>
      </c>
      <c r="B18" s="119"/>
      <c r="C18" s="119"/>
      <c r="D18" s="119"/>
      <c r="E18" s="119"/>
      <c r="F18" s="119"/>
      <c r="G18" s="120"/>
      <c r="H18" s="120"/>
      <c r="I18" s="120"/>
    </row>
  </sheetData>
  <mergeCells count="1">
    <mergeCell ref="A18:I18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030C65-814E-421D-9F7B-AFD270CA95BE}">
  <sheetPr>
    <tabColor rgb="FFFFC000"/>
  </sheetPr>
  <dimension ref="A40:K41"/>
  <sheetViews>
    <sheetView workbookViewId="0">
      <selection activeCell="A41" sqref="A41:K41"/>
    </sheetView>
  </sheetViews>
  <sheetFormatPr defaultRowHeight="15" x14ac:dyDescent="0.25"/>
  <sheetData>
    <row r="40" spans="1:11" ht="23.25" x14ac:dyDescent="0.35">
      <c r="A40" s="100" t="s">
        <v>135</v>
      </c>
      <c r="B40" s="100"/>
      <c r="C40" s="100"/>
      <c r="D40" s="100"/>
      <c r="E40" s="100"/>
      <c r="F40" s="100"/>
      <c r="G40" s="100"/>
    </row>
    <row r="41" spans="1:11" ht="23.25" x14ac:dyDescent="0.35">
      <c r="A41" s="121" t="s">
        <v>170</v>
      </c>
      <c r="B41" s="122"/>
      <c r="C41" s="122"/>
      <c r="D41" s="122"/>
      <c r="E41" s="122"/>
      <c r="F41" s="122"/>
      <c r="G41" s="122"/>
      <c r="H41" s="122"/>
      <c r="I41" s="122"/>
      <c r="J41" s="122"/>
      <c r="K41" s="122"/>
    </row>
  </sheetData>
  <mergeCells count="1">
    <mergeCell ref="A41:K41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87C3D9-D356-4CB7-9BD0-ACC7411045CA}">
  <sheetPr>
    <tabColor rgb="FFFFC000"/>
  </sheetPr>
  <dimension ref="A21:F22"/>
  <sheetViews>
    <sheetView workbookViewId="0">
      <selection activeCell="G26" sqref="G26"/>
    </sheetView>
  </sheetViews>
  <sheetFormatPr defaultRowHeight="15" x14ac:dyDescent="0.25"/>
  <sheetData>
    <row r="21" spans="1:6" ht="23.25" x14ac:dyDescent="0.35">
      <c r="A21" s="100" t="s">
        <v>136</v>
      </c>
      <c r="B21" s="100"/>
      <c r="C21" s="100"/>
      <c r="D21" s="100"/>
      <c r="E21" s="100"/>
    </row>
    <row r="22" spans="1:6" ht="23.25" x14ac:dyDescent="0.35">
      <c r="A22" s="124" t="s">
        <v>153</v>
      </c>
      <c r="B22" s="125"/>
      <c r="C22" s="125"/>
      <c r="D22" s="125"/>
      <c r="E22" s="125"/>
      <c r="F22" s="125"/>
    </row>
  </sheetData>
  <mergeCells count="1">
    <mergeCell ref="A22:F22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CF333A-FFEC-41FA-9C86-01155A2C11E4}">
  <sheetPr>
    <tabColor rgb="FFFFC000"/>
  </sheetPr>
  <dimension ref="A1:H7"/>
  <sheetViews>
    <sheetView workbookViewId="0">
      <selection activeCell="F16" sqref="F16"/>
    </sheetView>
  </sheetViews>
  <sheetFormatPr defaultRowHeight="15" x14ac:dyDescent="0.25"/>
  <sheetData>
    <row r="1" spans="1:8" x14ac:dyDescent="0.25">
      <c r="A1" s="103" t="s">
        <v>138</v>
      </c>
    </row>
    <row r="2" spans="1:8" x14ac:dyDescent="0.25">
      <c r="A2" s="103" t="s">
        <v>139</v>
      </c>
    </row>
    <row r="3" spans="1:8" x14ac:dyDescent="0.25">
      <c r="A3" s="103" t="s">
        <v>140</v>
      </c>
    </row>
    <row r="4" spans="1:8" x14ac:dyDescent="0.25">
      <c r="A4" s="103" t="s">
        <v>141</v>
      </c>
    </row>
    <row r="6" spans="1:8" ht="23.25" x14ac:dyDescent="0.35">
      <c r="A6" s="100" t="s">
        <v>137</v>
      </c>
      <c r="B6" s="100"/>
      <c r="C6" s="100"/>
      <c r="D6" s="100"/>
      <c r="E6" s="100"/>
    </row>
    <row r="7" spans="1:8" ht="23.25" x14ac:dyDescent="0.35">
      <c r="A7" s="121" t="s">
        <v>154</v>
      </c>
      <c r="B7" s="122"/>
      <c r="C7" s="122"/>
      <c r="D7" s="122"/>
      <c r="E7" s="122"/>
      <c r="F7" s="122"/>
      <c r="G7" s="122"/>
      <c r="H7" s="122"/>
    </row>
  </sheetData>
  <mergeCells count="1">
    <mergeCell ref="A7:H7"/>
  </mergeCells>
  <hyperlinks>
    <hyperlink ref="A1" r:id="rId1" xr:uid="{FCA080E4-D895-4C9F-9EB9-9AF2D4BEF96E}"/>
    <hyperlink ref="A2" r:id="rId2" xr:uid="{72001499-73E2-40C1-945A-FF0B7B55C02B}"/>
    <hyperlink ref="A3" r:id="rId3" xr:uid="{68F35796-5743-4B0A-A448-202C8915D162}"/>
    <hyperlink ref="A4" r:id="rId4" xr:uid="{27FF0C3B-A266-4A1A-BC30-3357D6EB78E7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00FD3C-F422-4F4B-8811-0D9B0CB15CB6}">
  <sheetPr>
    <tabColor rgb="FFFF0000"/>
  </sheetPr>
  <dimension ref="A1:BQ115"/>
  <sheetViews>
    <sheetView showGridLines="0" showRowColHeaders="0" zoomScale="90" zoomScaleNormal="90" workbookViewId="0">
      <selection activeCell="W38" sqref="W38"/>
    </sheetView>
  </sheetViews>
  <sheetFormatPr defaultColWidth="8.85546875" defaultRowHeight="15" x14ac:dyDescent="0.25"/>
  <cols>
    <col min="1" max="30" width="3.7109375" customWidth="1"/>
    <col min="31" max="31" width="6.28515625" customWidth="1"/>
    <col min="32" max="32" width="5.85546875" customWidth="1"/>
    <col min="33" max="34" width="3.7109375" customWidth="1"/>
    <col min="35" max="35" width="4.28515625" customWidth="1"/>
    <col min="36" max="66" width="3.7109375" customWidth="1"/>
    <col min="67" max="95" width="2.42578125" customWidth="1"/>
  </cols>
  <sheetData>
    <row r="1" spans="2:63" ht="13.9" customHeight="1" x14ac:dyDescent="0.25">
      <c r="B1" s="72"/>
      <c r="C1" s="106" t="str">
        <f>IF(VPRAŠANJA!AE20=VPRAŠANJA!AF20,"13E","13X")</f>
        <v>13X</v>
      </c>
      <c r="D1" s="72"/>
      <c r="E1" s="72"/>
      <c r="F1" s="72"/>
      <c r="G1" s="72"/>
      <c r="H1" s="72"/>
      <c r="I1" s="72"/>
      <c r="J1" s="72"/>
      <c r="K1" s="72"/>
      <c r="L1" s="105" t="str">
        <f>IF(VPRAŠANJA!AE8=VPRAŠANJA!AF8,"1Ž","1X")</f>
        <v>1X</v>
      </c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I1" s="105" t="str">
        <f>IF(VPRAŠANJA!AE15=VPRAŠANJA!AF15,"8C","8X")</f>
        <v>8X</v>
      </c>
      <c r="AN1" s="104" t="str">
        <f>IF(VPRAŠANJA!AE23=VPRAŠANJA!AF23,"16T","16X")</f>
        <v>16X</v>
      </c>
      <c r="AR1" s="72"/>
      <c r="AS1" s="104" t="str">
        <f>IF(VPRAŠANJA!AE21=VPRAŠANJA!AF21,"14D","14X")</f>
        <v>14X</v>
      </c>
    </row>
    <row r="2" spans="2:63" ht="18" customHeight="1" x14ac:dyDescent="0.25">
      <c r="B2" s="72"/>
      <c r="C2" s="85" t="str">
        <f>IF(VPRAŠANJA!AE3=VPRAŠANJA!AF3,"K","X")</f>
        <v>X</v>
      </c>
      <c r="D2" s="72"/>
      <c r="E2" s="72"/>
      <c r="F2" s="72"/>
      <c r="G2" s="72"/>
      <c r="H2" s="72"/>
      <c r="I2" s="72"/>
      <c r="J2" s="72"/>
      <c r="K2" s="72"/>
      <c r="L2" s="81" t="str">
        <f>IF(VPRAŠANJA!AE26=VPRAŠANJA!AF26,"I","X")</f>
        <v>X</v>
      </c>
      <c r="M2" s="72"/>
      <c r="N2" s="72"/>
      <c r="O2" s="72"/>
      <c r="P2" s="72"/>
      <c r="Q2" s="106" t="str">
        <f>IF(VPRAŠANJA!AE9=VPRAŠANJA!AF9,"2P","2X")</f>
        <v>2X</v>
      </c>
      <c r="R2" s="72"/>
      <c r="S2" s="72"/>
      <c r="T2" s="72"/>
      <c r="U2" s="72"/>
      <c r="V2" s="72"/>
      <c r="W2" s="72"/>
      <c r="X2" s="72"/>
      <c r="Y2" s="72"/>
      <c r="Z2" s="72"/>
      <c r="AA2" s="72"/>
      <c r="AE2" s="106" t="str">
        <f>IF(VPRAŠANJA!AE16=VPRAŠANJA!AF16,"9O","9X")</f>
        <v>9X</v>
      </c>
      <c r="AG2" s="99" t="str">
        <f>IF(VPRAŠANJA!AE6=VPRAŠANJA!AF6,"6N","6X")</f>
        <v>6X</v>
      </c>
      <c r="AH2" s="83"/>
      <c r="AI2" s="81" t="s">
        <v>42</v>
      </c>
      <c r="AJ2" s="81" t="s">
        <v>46</v>
      </c>
      <c r="AK2" s="81" t="str">
        <f>IF(VPRAŠANJA!AE25=VPRAŠANJA!AF25,"E","Y")</f>
        <v>Y</v>
      </c>
      <c r="AL2" s="83" t="s">
        <v>53</v>
      </c>
      <c r="AM2" s="81" t="s">
        <v>53</v>
      </c>
      <c r="AN2" s="81" t="str">
        <f>IF(VPRAŠANJA!AE25=VPRAŠANJA!AF25,"E","Y")</f>
        <v>Y</v>
      </c>
      <c r="AO2" s="85" t="str">
        <f>IF(VPRAŠANJA!AE4=VPRAŠANJA!AF4,"S","X")</f>
        <v>X</v>
      </c>
      <c r="AP2" s="85" t="str">
        <f>IF(VPRAŠANJA!AE19=VPRAŠANJA!AF19,"T","X")</f>
        <v>X</v>
      </c>
      <c r="AQ2" s="83" t="s">
        <v>45</v>
      </c>
      <c r="AR2" s="81" t="str">
        <f>IF(VPRAŠANJA!AE21=VPRAŠANJA!AF21,"D","X")</f>
        <v>X</v>
      </c>
      <c r="AS2" s="81" t="str">
        <f>IF(VPRAŠANJA!AE27=VPRAŠANJA!AF27,"O","X")</f>
        <v>X</v>
      </c>
      <c r="AT2" s="81" t="str">
        <f>IF(VPRAŠANJA!AE7=VPRAŠANJA!AF7,"B","X")</f>
        <v>X</v>
      </c>
      <c r="AU2" s="81" t="str">
        <f>IF(VPRAŠANJA!AE26=VPRAŠANJA!AF26,"I","X")</f>
        <v>X</v>
      </c>
      <c r="AV2" s="83" t="s">
        <v>58</v>
      </c>
      <c r="AW2" s="81" t="s">
        <v>43</v>
      </c>
      <c r="AX2" s="85" t="s">
        <v>44</v>
      </c>
      <c r="AY2" s="85" t="str">
        <f>IF(VPRAŠANJA!AE25=VPRAŠANJA!AF25,"E","Y")</f>
        <v>Y</v>
      </c>
      <c r="AZ2" s="72"/>
      <c r="BA2" s="72"/>
      <c r="BB2" s="72"/>
    </row>
    <row r="3" spans="2:63" ht="13.9" customHeight="1" thickBot="1" x14ac:dyDescent="0.3">
      <c r="B3" s="99" t="str">
        <f>IF(VPRAŠANJA!AE3=VPRAŠANJA!AF3,"3K","3X")</f>
        <v>3X</v>
      </c>
      <c r="C3" s="81" t="str">
        <f>IF(VPRAŠANJA!AE27=VPRAŠANJA!AF27,"O","X")</f>
        <v>X</v>
      </c>
      <c r="D3" s="73" t="s">
        <v>34</v>
      </c>
      <c r="E3" s="81" t="str">
        <f>IF(VPRAŠANJA!AE26=VPRAŠANJA!AF26,"I","X")</f>
        <v>X</v>
      </c>
      <c r="F3" s="81" t="s">
        <v>48</v>
      </c>
      <c r="G3" s="81" t="str">
        <f>IF(VPRAŠANJA!AE26=VPRAŠANJA!AF26,"I","X")</f>
        <v>X</v>
      </c>
      <c r="H3" s="81" t="str">
        <f>IF(VPRAŠANJA!AE6=VPRAŠANJA!AF6,"N","X")</f>
        <v>X</v>
      </c>
      <c r="I3" s="83" t="s">
        <v>35</v>
      </c>
      <c r="J3" s="106" t="str">
        <f>IF(VPRAŠANJA!AE18=VPRAŠANJA!AF18,"11Ž","11X")</f>
        <v>11X</v>
      </c>
      <c r="K3" s="81" t="str">
        <f>IF(VPRAŠANJA!AE26=VPRAŠANJA!AF26,"I","X")</f>
        <v>X</v>
      </c>
      <c r="L3" s="81" t="s">
        <v>43</v>
      </c>
      <c r="M3" s="81" t="str">
        <f>IF(VPRAŠANJA!AE26=VPRAŠANJA!AF26,"I","X")</f>
        <v>X</v>
      </c>
      <c r="N3" s="81" t="s">
        <v>34</v>
      </c>
      <c r="O3" s="72"/>
      <c r="P3" s="72"/>
      <c r="Q3" s="81" t="s">
        <v>34</v>
      </c>
      <c r="R3" s="72"/>
      <c r="S3" s="72"/>
      <c r="T3" s="72"/>
      <c r="U3" s="72"/>
      <c r="V3" s="72"/>
      <c r="W3" s="72"/>
      <c r="X3" s="72"/>
      <c r="Y3" s="72"/>
      <c r="Z3" s="72"/>
      <c r="AA3" s="72"/>
      <c r="AE3" s="82" t="str">
        <f>IF(VPRAŠANJA!AE21=VPRAŠANJA!AF21,"D","X")</f>
        <v>X</v>
      </c>
      <c r="AI3" s="89"/>
      <c r="AN3" s="89"/>
      <c r="AR3" s="72"/>
      <c r="AS3" s="81" t="str">
        <f>IF(VPRAŠANJA!AE7=VPRAŠANJA!AF7,"B","X")</f>
        <v>X</v>
      </c>
      <c r="AT3" s="72"/>
      <c r="AU3" s="72"/>
      <c r="AV3" s="72"/>
      <c r="AW3" s="72"/>
      <c r="AX3" s="72"/>
      <c r="AY3" s="72"/>
      <c r="AZ3" s="72"/>
      <c r="BA3" s="72"/>
      <c r="BB3" s="72"/>
    </row>
    <row r="4" spans="2:63" ht="13.9" customHeight="1" x14ac:dyDescent="0.25">
      <c r="B4" s="72"/>
      <c r="C4" s="89"/>
      <c r="D4" s="72"/>
      <c r="E4" s="72"/>
      <c r="F4" s="72"/>
      <c r="G4" s="72"/>
      <c r="H4" s="72"/>
      <c r="I4" s="72"/>
      <c r="J4" s="81" t="str">
        <f>IF(VPRAŠANJA!AE26=VPRAŠANJA!AF26,"I","X")</f>
        <v>X</v>
      </c>
      <c r="K4" s="72"/>
      <c r="L4" s="81" t="s">
        <v>34</v>
      </c>
      <c r="M4" s="72"/>
      <c r="N4" s="72"/>
      <c r="O4" s="72"/>
      <c r="P4" s="72"/>
      <c r="Q4" s="81" t="str">
        <f>IF(VPRAŠANJA!AE24=VPRAŠANJA!AF24,"A","X")</f>
        <v>X</v>
      </c>
      <c r="R4" s="72"/>
      <c r="S4" s="72"/>
      <c r="T4" s="72"/>
      <c r="U4" s="72"/>
      <c r="V4" s="72"/>
      <c r="W4" s="72"/>
      <c r="X4" s="72"/>
      <c r="Y4" s="106" t="str">
        <f>IF(VPRAŠANJA!AE13=VPRAŠANJA!AF13,"6V","6X")</f>
        <v>6X</v>
      </c>
      <c r="Z4" s="72"/>
      <c r="AA4" s="72"/>
      <c r="AE4" s="85" t="str">
        <f>IF(VPRAŠANJA!AE3=VPRAŠANJA!AF3,"K","X")</f>
        <v>X</v>
      </c>
      <c r="AI4" s="85" t="s">
        <v>40</v>
      </c>
      <c r="AN4" s="85" t="str">
        <f>IF(VPRAŠANJA!AE19=VPRAŠANJA!AF19,"T","X")</f>
        <v>X</v>
      </c>
      <c r="AR4" s="72"/>
      <c r="AS4" s="81" t="str">
        <f>IF(VPRAŠANJA!AE10=VPRAŠANJA!AF10,"R","X")</f>
        <v>X</v>
      </c>
      <c r="AT4" s="72"/>
      <c r="AU4" s="72"/>
      <c r="AV4" s="72"/>
      <c r="AW4" s="72"/>
      <c r="AX4" s="72"/>
      <c r="AY4" s="72"/>
      <c r="AZ4" s="72"/>
      <c r="BA4" s="72"/>
      <c r="BB4" s="72"/>
    </row>
    <row r="5" spans="2:63" ht="13.9" customHeight="1" thickBot="1" x14ac:dyDescent="0.3">
      <c r="B5" s="72"/>
      <c r="C5" s="81" t="str">
        <f>IF(VPRAŠANJA!AE27=VPRAŠANJA!AF27,"O","X")</f>
        <v>X</v>
      </c>
      <c r="D5" s="72"/>
      <c r="E5" s="72"/>
      <c r="F5" s="72"/>
      <c r="G5" s="72"/>
      <c r="H5" s="72"/>
      <c r="I5" s="72"/>
      <c r="J5" s="89"/>
      <c r="K5" s="72"/>
      <c r="L5" s="81" t="s">
        <v>39</v>
      </c>
      <c r="M5" s="72"/>
      <c r="O5" s="72"/>
      <c r="P5" s="72"/>
      <c r="Q5" s="85" t="str">
        <f>IF(VPRAŠANJA!AE4=VPRAŠANJA!AF4,"S","X")</f>
        <v>X</v>
      </c>
      <c r="R5" s="72"/>
      <c r="S5" s="72"/>
      <c r="T5" s="72"/>
      <c r="U5" s="72"/>
      <c r="V5" s="72"/>
      <c r="W5" s="106" t="str">
        <f>IF(VPRAŠANJA!AE17=VPRAŠANJA!AF17,"10S","10X")</f>
        <v>10X</v>
      </c>
      <c r="X5" s="72"/>
      <c r="Y5" s="81" t="str">
        <f>IF(VPRAŠANJA!AE25=VPRAŠANJA!AF25,"E","Y")</f>
        <v>Y</v>
      </c>
      <c r="Z5" s="72"/>
      <c r="AA5" s="72"/>
      <c r="AE5" s="91"/>
      <c r="AI5" s="81" t="str">
        <f>IF(VPRAŠANJA!AE10=VPRAŠANJA!AF10,"R","X")</f>
        <v>X</v>
      </c>
      <c r="AN5" s="81" t="str">
        <f>IF(VPRAŠANJA!AE24=VPRAŠANJA!AF24,"A","X")</f>
        <v>X</v>
      </c>
      <c r="AR5" s="72"/>
      <c r="AS5" s="82" t="str">
        <f>IF(VPRAŠANJA!AE24=VPRAŠANJA!AF24,"A","X")</f>
        <v>X</v>
      </c>
      <c r="AT5" s="72"/>
      <c r="AU5" s="72"/>
      <c r="AV5" s="72"/>
      <c r="AW5" s="72"/>
      <c r="AX5" s="72"/>
      <c r="AY5" s="72"/>
      <c r="AZ5" s="72"/>
      <c r="BA5" s="72"/>
      <c r="BB5" s="72"/>
    </row>
    <row r="6" spans="2:63" ht="13.9" customHeight="1" thickBot="1" x14ac:dyDescent="0.3">
      <c r="B6" s="72"/>
      <c r="C6" s="81" t="s">
        <v>58</v>
      </c>
      <c r="D6" s="72"/>
      <c r="E6" s="72"/>
      <c r="F6" s="72"/>
      <c r="G6" s="72"/>
      <c r="H6" s="72"/>
      <c r="I6" s="72"/>
      <c r="J6" s="81" t="str">
        <f>IF(VPRAŠANJA!AE26=VPRAŠANJA!AF26,"I","X")</f>
        <v>X</v>
      </c>
      <c r="K6" s="72"/>
      <c r="L6" s="81" t="str">
        <f>IF(VPRAŠANJA!AE25=VPRAŠANJA!AF25,"E","Y")</f>
        <v>Y</v>
      </c>
      <c r="M6" s="72"/>
      <c r="O6" s="72"/>
      <c r="P6" s="72"/>
      <c r="Q6" s="85" t="str">
        <f>IF(VPRAŠANJA!AE19=VPRAŠANJA!AF19,"T","X")</f>
        <v>X</v>
      </c>
      <c r="R6" s="72"/>
      <c r="S6" s="72"/>
      <c r="T6" s="72"/>
      <c r="U6" s="72"/>
      <c r="V6" s="72"/>
      <c r="W6" s="81" t="s">
        <v>43</v>
      </c>
      <c r="X6" s="72"/>
      <c r="Y6" s="89"/>
      <c r="Z6" s="72"/>
      <c r="AA6" s="106" t="str">
        <f>IF(VPRAŠANJA!AE14=VPRAŠANJA!AF14,"7K","7X")</f>
        <v>7X</v>
      </c>
      <c r="AE6" s="82" t="str">
        <f>IF(VPRAŠANJA!AE21=VPRAŠANJA!AF21,"D","X")</f>
        <v>X</v>
      </c>
      <c r="AI6" s="82" t="str">
        <f>IF(VPRAŠANJA!AE28=VPRAŠANJA!AF28,"U","X")</f>
        <v>X</v>
      </c>
      <c r="AN6" s="89"/>
      <c r="AR6" s="72"/>
      <c r="AS6" s="81" t="str">
        <f>IF(VPRAŠANJA!AE28=VPRAŠANJA!AF28,"U","X")</f>
        <v>X</v>
      </c>
      <c r="AT6" s="72"/>
      <c r="AU6" s="72"/>
      <c r="AV6" s="72"/>
      <c r="AW6" s="72"/>
      <c r="AX6" s="72"/>
      <c r="AY6" s="72"/>
      <c r="AZ6" s="72"/>
      <c r="BA6" s="72"/>
      <c r="BB6" s="72"/>
    </row>
    <row r="7" spans="2:63" ht="13.9" customHeight="1" x14ac:dyDescent="0.25">
      <c r="B7" s="72"/>
      <c r="C7" s="85" t="str">
        <f>IF(VPRAŠANJA!AE3=VPRAŠANJA!AF3,"K","X")</f>
        <v>X</v>
      </c>
      <c r="D7" s="72"/>
      <c r="E7" s="72"/>
      <c r="F7" s="72"/>
      <c r="G7" s="72"/>
      <c r="H7" s="72"/>
      <c r="I7" s="72"/>
      <c r="J7" s="89"/>
      <c r="K7" s="72"/>
      <c r="L7" s="81" t="str">
        <f>IF(VPRAŠANJA!AE6=VPRAŠANJA!AF6,"N","X")</f>
        <v>X</v>
      </c>
      <c r="M7" s="72"/>
      <c r="O7" s="106" t="str">
        <f>IF(VPRAŠANJA!AE3=VPRAŠANJA!AF3,"3R","3X")</f>
        <v>3X</v>
      </c>
      <c r="P7" s="72"/>
      <c r="Q7" s="81" t="str">
        <f>IF(VPRAŠANJA!AE26=VPRAŠANJA!AF26,"I","X")</f>
        <v>X</v>
      </c>
      <c r="R7" s="72"/>
      <c r="S7" s="72"/>
      <c r="T7" s="72"/>
      <c r="U7" s="106" t="str">
        <f>IF(VPRAŠANJA!AE12=VPRAŠANJA!AF12,"5V","5X")</f>
        <v>5X</v>
      </c>
      <c r="V7" s="72"/>
      <c r="W7" s="81" t="str">
        <f>IF(VPRAŠANJA!AE27=VPRAŠANJA!AF27,"O","X")</f>
        <v>X</v>
      </c>
      <c r="X7" s="72"/>
      <c r="Y7" s="81" t="str">
        <f>IF(VPRAŠANJA!AE26=VPRAŠANJA!AF26,"I","X")</f>
        <v>X</v>
      </c>
      <c r="Z7" s="72"/>
      <c r="AA7" s="89"/>
      <c r="AE7" s="85" t="str">
        <f>IF(VPRAŠANJA!AE9=VPRAŠANJA!AF9,"P","X")</f>
        <v>X</v>
      </c>
      <c r="AI7" s="85" t="str">
        <f>IF(VPRAŠANJA!AE9=VPRAŠANJA!AF9,"P","X")</f>
        <v>X</v>
      </c>
      <c r="AN7" s="81" t="s">
        <v>39</v>
      </c>
      <c r="AR7" s="72"/>
      <c r="AS7" s="85" t="str">
        <f>IF(VPRAŠANJA!AE9=VPRAŠANJA!AF9,"P","X")</f>
        <v>X</v>
      </c>
      <c r="AT7" s="72"/>
      <c r="AU7" s="72"/>
      <c r="AV7" s="72"/>
      <c r="AW7" s="72"/>
      <c r="AX7" s="72"/>
      <c r="AY7" s="72"/>
      <c r="AZ7" s="72"/>
      <c r="BA7" s="72"/>
      <c r="BB7" s="72"/>
    </row>
    <row r="8" spans="2:63" ht="18" customHeight="1" thickBot="1" x14ac:dyDescent="0.3">
      <c r="B8" s="72"/>
      <c r="C8" s="82" t="str">
        <f>IF(VPRAŠANJA!AE25=VPRAŠANJA!AF25,"E","Y")</f>
        <v>Y</v>
      </c>
      <c r="D8" s="72"/>
      <c r="E8" s="72"/>
      <c r="F8" s="72"/>
      <c r="G8" s="72"/>
      <c r="H8" s="72"/>
      <c r="I8" s="72"/>
      <c r="J8" s="81" t="str">
        <f>IF(VPRAŠANJA!AE24=VPRAŠANJA!AF24,"A","X")</f>
        <v>X</v>
      </c>
      <c r="K8" s="72"/>
      <c r="L8" s="81" t="s">
        <v>39</v>
      </c>
      <c r="M8" s="72"/>
      <c r="O8" s="81" t="str">
        <f>IF(VPRAŠANJA!AE26=VPRAŠANJA!AF26,"I","X")</f>
        <v>X</v>
      </c>
      <c r="P8" s="72"/>
      <c r="Q8" s="89"/>
      <c r="R8" s="72"/>
      <c r="S8" s="106" t="str">
        <f>IF(VPRAŠANJA!AE11=VPRAŠANJA!AF11,"4F","4X")</f>
        <v>4X</v>
      </c>
      <c r="T8" s="72"/>
      <c r="U8" s="81" t="s">
        <v>35</v>
      </c>
      <c r="V8" s="72"/>
      <c r="W8" s="89"/>
      <c r="X8" s="72"/>
      <c r="Y8" s="85" t="str">
        <f>IF(VPRAŠANJA!AE3=VPRAŠANJA!AF3,"K","X")</f>
        <v>X</v>
      </c>
      <c r="Z8" s="72"/>
      <c r="AA8" s="81" t="str">
        <f>IF(VPRAŠANJA!AE25=VPRAŠANJA!AF25,"E","Y")</f>
        <v>Y</v>
      </c>
      <c r="AE8" s="81" t="str">
        <f>IF(VPRAŠANJA!AE10=VPRAŠANJA!AF10,"R","X")</f>
        <v>X</v>
      </c>
      <c r="AI8" s="81" t="str">
        <f>IF(VPRAŠANJA!AE27=VPRAŠANJA!AF27,"O","X")</f>
        <v>X</v>
      </c>
      <c r="AN8" s="82" t="str">
        <f>IF(VPRAŠANJA!AE28=VPRAŠANJA!AF28,"U","X")</f>
        <v>X</v>
      </c>
      <c r="AR8" s="72"/>
      <c r="AS8" s="81" t="str">
        <f>IF(VPRAŠANJA!AE27=VPRAŠANJA!AF27,"O","X")</f>
        <v>X</v>
      </c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</row>
    <row r="9" spans="2:63" ht="18" customHeight="1" thickBot="1" x14ac:dyDescent="0.3">
      <c r="B9" s="72"/>
      <c r="C9" s="85" t="str">
        <f>IF(VPRAŠANJA!AE3=VPRAŠANJA!AF3,"K","X")</f>
        <v>X</v>
      </c>
      <c r="D9" s="72"/>
      <c r="E9" s="72"/>
      <c r="F9" s="72"/>
      <c r="G9" s="72"/>
      <c r="H9" s="72"/>
      <c r="I9" s="72"/>
      <c r="J9" s="72"/>
      <c r="K9" s="72"/>
      <c r="L9" s="82" t="str">
        <f>IF(VPRAŠANJA!AE25=VPRAŠANJA!AF25,"E","Y")</f>
        <v>Y</v>
      </c>
      <c r="M9" s="72"/>
      <c r="O9" s="89"/>
      <c r="P9" s="72"/>
      <c r="Q9" s="81" t="str">
        <f>IF(VPRAŠANJA!AE6=VPRAŠANJA!AF6,"N","X")</f>
        <v>X</v>
      </c>
      <c r="R9" s="72"/>
      <c r="S9" s="81" t="str">
        <f>IF(VPRAŠANJA!AE24=VPRAŠANJA!AF24,"A","X")</f>
        <v>X</v>
      </c>
      <c r="T9" s="72"/>
      <c r="U9" s="89"/>
      <c r="V9" s="72"/>
      <c r="W9" s="82" t="str">
        <f>IF(VPRAŠANJA!AE27=VPRAŠANJA!AF27,"O","X")</f>
        <v>X</v>
      </c>
      <c r="X9" s="72"/>
      <c r="Y9" s="82" t="str">
        <f>IF(VPRAŠANJA!AE27=VPRAŠANJA!AF27,"O","X")</f>
        <v>X</v>
      </c>
      <c r="Z9" s="72"/>
      <c r="AA9" s="85" t="str">
        <f>IF(VPRAŠANJA!AE19=VPRAŠANJA!AF19,"T","X")</f>
        <v>X</v>
      </c>
      <c r="AE9" s="81" t="str">
        <f>IF(VPRAŠANJA!AE26=VPRAŠANJA!AF26,"I","X")</f>
        <v>X</v>
      </c>
      <c r="AI9" s="81" t="str">
        <f>IF(VPRAŠANJA!AE6=VPRAŠANJA!AF6,"N","X")</f>
        <v>X</v>
      </c>
      <c r="AN9" s="85" t="str">
        <f>IF(VPRAŠANJA!AE9=VPRAŠANJA!AF9,"P","X")</f>
        <v>X</v>
      </c>
      <c r="AR9" s="72"/>
      <c r="AS9" s="81" t="str">
        <f>IF(VPRAŠANJA!AE10=VPRAŠANJA!AF10,"R","X")</f>
        <v>X</v>
      </c>
      <c r="AU9" s="72"/>
      <c r="AV9" s="72"/>
      <c r="AW9" s="72"/>
      <c r="AX9" s="72"/>
      <c r="AY9" s="72"/>
      <c r="AZ9" s="72"/>
      <c r="BA9" s="72"/>
      <c r="BB9" s="72"/>
      <c r="BC9" s="72"/>
      <c r="BD9" s="72"/>
      <c r="BE9" s="72"/>
      <c r="BF9" s="72"/>
      <c r="BG9" s="72"/>
      <c r="BH9" s="72"/>
      <c r="BI9" s="72"/>
      <c r="BJ9" s="72"/>
      <c r="BK9" s="72"/>
    </row>
    <row r="10" spans="2:63" ht="18" customHeight="1" thickBot="1" x14ac:dyDescent="0.3">
      <c r="B10" s="72"/>
      <c r="C10" s="81" t="s">
        <v>53</v>
      </c>
      <c r="D10" s="72"/>
      <c r="E10" s="72"/>
      <c r="F10" s="72"/>
      <c r="G10" s="72"/>
      <c r="H10" s="72"/>
      <c r="I10" s="72"/>
      <c r="J10" s="72"/>
      <c r="K10" s="72"/>
      <c r="L10" s="84" t="str">
        <f>IF(VPRAŠANJA!AE7=VPRAŠANJA!AF7,"B","X")</f>
        <v>X</v>
      </c>
      <c r="M10" s="72"/>
      <c r="O10" s="81" t="str">
        <f>IF(VPRAŠANJA!AE28=VPRAŠANJA!AF28,"U","X")</f>
        <v>X</v>
      </c>
      <c r="P10" s="72"/>
      <c r="Q10" s="82" t="str">
        <f>IF(VPRAŠANJA!AE24=VPRAŠANJA!AF24,"A","X")</f>
        <v>X</v>
      </c>
      <c r="R10" s="72"/>
      <c r="S10" s="85" t="str">
        <f>IF(VPRAŠANJA!AE15=VPRAŠANJA!AF15,"C","X")</f>
        <v>X</v>
      </c>
      <c r="T10" s="72"/>
      <c r="U10" s="81" t="str">
        <f>IF(VPRAŠANJA!AE26=VPRAŠANJA!AF26,"I","X")</f>
        <v>X</v>
      </c>
      <c r="V10" s="72"/>
      <c r="W10" s="81" t="str">
        <f>IF(VPRAŠANJA!AE25=VPRAŠANJA!AF25,"E","Y")</f>
        <v>Y</v>
      </c>
      <c r="X10" s="72"/>
      <c r="Y10" s="89"/>
      <c r="Z10" s="72"/>
      <c r="AA10" s="81" t="str">
        <f>IF(VPRAŠANJA!AE26=VPRAŠANJA!AF26,"I","X")</f>
        <v>X</v>
      </c>
      <c r="AC10" s="104" t="str">
        <f>IF(VPRAŠANJA!AE22=VPRAŠANJA!AF22,"15O","15X")</f>
        <v>15X</v>
      </c>
      <c r="AE10" s="81" t="s">
        <v>50</v>
      </c>
      <c r="AI10" s="81" t="str">
        <f>IF(VPRAŠANJA!AE27=VPRAŠANJA!AF27,"O","X")</f>
        <v>X</v>
      </c>
      <c r="AN10" s="81" t="str">
        <f>IF(VPRAŠANJA!AE10=VPRAŠANJA!AF10,"R","X")</f>
        <v>X</v>
      </c>
      <c r="AR10" s="72"/>
      <c r="AS10" s="81" t="str">
        <f>IF(VPRAŠANJA!AE24=VPRAŠANJA!AF24,"A","X")</f>
        <v>X</v>
      </c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</row>
    <row r="11" spans="2:63" ht="18" customHeight="1" x14ac:dyDescent="0.25">
      <c r="B11" s="72"/>
      <c r="C11" s="81" t="str">
        <f>IF(VPRAŠANJA!AE25=VPRAŠANJA!AF25,"E","Y")</f>
        <v>Y</v>
      </c>
      <c r="D11" s="72"/>
      <c r="E11" s="72"/>
      <c r="F11" s="72"/>
      <c r="G11" s="72"/>
      <c r="H11" s="72"/>
      <c r="I11" s="72"/>
      <c r="J11" s="72"/>
      <c r="K11" s="99" t="str">
        <f>IF(VPRAŠANJA!AE1=VPRAŠANJA!AF1,"1P","1X")</f>
        <v>1X</v>
      </c>
      <c r="L11" s="81" t="str">
        <f>IF(VPRAŠANJA!AE10=VPRAŠANJA!AF10,"R","X")</f>
        <v>X</v>
      </c>
      <c r="M11" s="81" t="str">
        <f>IF(VPRAŠANJA!AE27=VPRAŠANJA!AF27,"O","X")</f>
        <v>X</v>
      </c>
      <c r="N11" s="81" t="str">
        <f>IF(VPRAŠANJA!AE26=VPRAŠANJA!AF26,"I","X")</f>
        <v>X</v>
      </c>
      <c r="O11" s="81" t="s">
        <v>56</v>
      </c>
      <c r="P11" s="71" t="s">
        <v>43</v>
      </c>
      <c r="Q11" s="81" t="str">
        <f>IF(VPRAŠANJA!AE25=VPRAŠANJA!AF25,"E","Y")</f>
        <v>Y</v>
      </c>
      <c r="R11" s="81" t="s">
        <v>47</v>
      </c>
      <c r="S11" s="81" t="str">
        <f>IF(VPRAŠANJA!AE25=VPRAŠANJA!AF25,"E","Y")</f>
        <v>Y</v>
      </c>
      <c r="T11" s="83" t="s">
        <v>58</v>
      </c>
      <c r="U11" s="81" t="s">
        <v>48</v>
      </c>
      <c r="V11" s="81" t="str">
        <f>IF(VPRAŠANJA!AE26=VPRAŠANJA!AF26,"I","X")</f>
        <v>X</v>
      </c>
      <c r="W11" s="83" t="s">
        <v>53</v>
      </c>
      <c r="X11" s="81" t="s">
        <v>53</v>
      </c>
      <c r="Y11" s="81" t="str">
        <f>IF(VPRAŠANJA!AE24=VPRAŠANJA!AF24,"A","X")</f>
        <v>X</v>
      </c>
      <c r="Z11" s="81" t="str">
        <f>IF(VPRAŠANJA!AE6=VPRAŠANJA!AF6,"N","X")</f>
        <v>X</v>
      </c>
      <c r="AA11" s="108"/>
      <c r="AB11" s="81" t="str">
        <f>IF(VPRAŠANJA!AE27=VPRAŠANJA!AF27,"O","X")</f>
        <v>X</v>
      </c>
      <c r="AC11" s="81" t="str">
        <f>IF(VPRAŠANJA!AE21=VPRAŠANJA!AF21,"D","X")</f>
        <v>X</v>
      </c>
      <c r="AD11" s="85" t="str">
        <f>IF(VPRAŠANJA!AE9=VPRAŠANJA!AF9,"P","X")</f>
        <v>X</v>
      </c>
      <c r="AE11" s="81" t="str">
        <f>IF(VPRAŠANJA!AE24=VPRAŠANJA!AF24,"A","X")</f>
        <v>X</v>
      </c>
      <c r="AF11" s="81" t="str">
        <f>IF(VPRAŠANJA!AE21=VPRAŠANJA!AF21,"D","X")</f>
        <v>X</v>
      </c>
      <c r="AG11" s="85" t="str">
        <f>IF(VPRAŠANJA!AE3=VPRAŠANJA!AF3,"K","X")</f>
        <v>X</v>
      </c>
      <c r="AH11" s="81" t="str">
        <f>IF(VPRAŠANJA!AE27=VPRAŠANJA!AF27,"O","X")</f>
        <v>X</v>
      </c>
      <c r="AI11" s="81" t="s">
        <v>43</v>
      </c>
      <c r="AN11" s="81" t="str">
        <f>IF(VPRAŠANJA!AE24=VPRAŠANJA!AF24,"A","X")</f>
        <v>X</v>
      </c>
      <c r="AR11" s="72"/>
      <c r="AS11" s="99" t="str">
        <f>IF(VPRAŠANJA!AE7=VPRAŠANJA!AF7,"7B","7X")</f>
        <v>7X</v>
      </c>
      <c r="AT11" s="81" t="str">
        <f>IF(VPRAŠANJA!AE24=VPRAŠANJA!AF24,"A","X")</f>
        <v>X</v>
      </c>
      <c r="AU11" s="81" t="s">
        <v>53</v>
      </c>
      <c r="AV11" s="81" t="str">
        <f>IF(VPRAŠANJA!AE7=VPRAŠANJA!AF7,"B","X")</f>
        <v>X</v>
      </c>
      <c r="AW11" s="81" t="str">
        <f>IF(VPRAŠANJA!AE28=VPRAŠANJA!AF28,"U","X")</f>
        <v>X</v>
      </c>
      <c r="AX11" s="85" t="str">
        <f>IF(VPRAŠANJA!AE4=VPRAŠANJA!AF4,"S","X")</f>
        <v>X</v>
      </c>
      <c r="AY11" s="81" t="str">
        <f>IF(VPRAŠANJA!AE27=VPRAŠANJA!AF27,"O","X")</f>
        <v>X</v>
      </c>
      <c r="AZ11" s="81" t="s">
        <v>43</v>
      </c>
      <c r="BA11" s="83" t="str">
        <f>IF(VPRAŠANJA!AE25=VPRAŠANJA!AF25,"E","Y")</f>
        <v>Y</v>
      </c>
      <c r="BB11" s="85" t="str">
        <f>IF(VPRAŠANJA!AE4=VPRAŠANJA!AF4,"S","X")</f>
        <v>X</v>
      </c>
      <c r="BC11" s="81" t="s">
        <v>34</v>
      </c>
      <c r="BD11" s="81" t="str">
        <f>IF(VPRAŠANJA!AE24=VPRAŠANJA!AF24,"A","X")</f>
        <v>X</v>
      </c>
      <c r="BE11" s="89"/>
      <c r="BF11" s="81" t="str">
        <f>IF(VPRAŠANJA!AE26=VPRAŠANJA!AF26,"I","X")</f>
        <v>X</v>
      </c>
      <c r="BG11" s="85" t="str">
        <f>IF(VPRAŠANJA!AE15=VPRAŠANJA!AF15,"C","X")</f>
        <v>X</v>
      </c>
      <c r="BH11" s="81" t="str">
        <f>IF(VPRAŠANJA!AE25=VPRAŠANJA!AF25,"E","Y")</f>
        <v>Y</v>
      </c>
      <c r="BI11" s="72"/>
      <c r="BJ11" s="72"/>
      <c r="BK11" s="72"/>
    </row>
    <row r="12" spans="2:63" ht="18" customHeight="1" x14ac:dyDescent="0.25">
      <c r="B12" s="72"/>
      <c r="C12" s="85" t="str">
        <f>IF(VPRAŠANJA!AE19=VPRAŠANJA!AF19,"T","X")</f>
        <v>X</v>
      </c>
      <c r="D12" s="72"/>
      <c r="E12" s="72"/>
      <c r="F12" s="72"/>
      <c r="G12" s="72"/>
      <c r="H12" s="72"/>
      <c r="I12" s="72"/>
      <c r="J12" s="72"/>
      <c r="K12" s="72"/>
      <c r="L12" s="81" t="str">
        <f>IF(VPRAŠANJA!AE25=VPRAŠANJA!AF25,"E","Y")</f>
        <v>Y</v>
      </c>
      <c r="M12" s="72"/>
      <c r="O12" s="81" t="s">
        <v>34</v>
      </c>
      <c r="P12" s="72"/>
      <c r="Q12" s="89"/>
      <c r="R12" s="72"/>
      <c r="S12" s="81" t="str">
        <f>IF(VPRAŠANJA!AE7=VPRAŠANJA!AF7,"B","X")</f>
        <v>X</v>
      </c>
      <c r="T12" s="72"/>
      <c r="U12" s="85" t="str">
        <f>IF(VPRAŠANJA!AE3=VPRAŠANJA!AF3,"K","X")</f>
        <v>X</v>
      </c>
      <c r="V12" s="72"/>
      <c r="W12" s="81" t="str">
        <f>IF(VPRAŠANJA!AE7=VPRAŠANJA!AF7,"B","X")</f>
        <v>X</v>
      </c>
      <c r="X12" s="72"/>
      <c r="Y12" s="85" t="str">
        <f>IF(VPRAŠANJA!AE4=VPRAŠANJA!AF4,"S","X")</f>
        <v>X</v>
      </c>
      <c r="Z12" s="71"/>
      <c r="AA12" s="81" t="str">
        <f>IF(VPRAŠANJA!AE24=VPRAŠANJA!AF24,"A","X")</f>
        <v>X</v>
      </c>
      <c r="AB12" s="34"/>
      <c r="AC12" s="81" t="s">
        <v>34</v>
      </c>
      <c r="AE12" s="81" t="s">
        <v>39</v>
      </c>
      <c r="AI12" s="81" t="str">
        <f>IF(VPRAŠANJA!AE6=VPRAŠANJA!AF6,"N","X")</f>
        <v>X</v>
      </c>
      <c r="AN12" s="81" t="s">
        <v>56</v>
      </c>
      <c r="AR12" s="72"/>
      <c r="AS12" s="81" t="str">
        <f>IF(VPRAŠANJA!AE6=VPRAŠANJA!AF6,"N","X")</f>
        <v>X</v>
      </c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</row>
    <row r="13" spans="2:63" ht="18" customHeight="1" thickBot="1" x14ac:dyDescent="0.3">
      <c r="B13" s="72"/>
      <c r="C13" s="81" t="str">
        <f>IF(VPRAŠANJA!AE26=VPRAŠANJA!AF26,"I","X")</f>
        <v>X</v>
      </c>
      <c r="D13" s="72"/>
      <c r="E13" s="72"/>
      <c r="F13" s="72"/>
      <c r="G13" s="72"/>
      <c r="H13" s="72"/>
      <c r="I13" s="72"/>
      <c r="J13" s="72"/>
      <c r="K13" s="72"/>
      <c r="L13" s="90"/>
      <c r="M13" s="72"/>
      <c r="P13" s="72"/>
      <c r="Q13" s="81" t="str">
        <f>IF(VPRAŠANJA!AE7=VPRAŠANJA!AF7,"B","X")</f>
        <v>X</v>
      </c>
      <c r="R13" s="72"/>
      <c r="S13" s="81" t="str">
        <f>IF(VPRAŠANJA!AE27=VPRAŠANJA!AF27,"O","X")</f>
        <v>X</v>
      </c>
      <c r="T13" s="72"/>
      <c r="U13" s="81" t="str">
        <f>IF(VPRAŠANJA!AE26=VPRAŠANJA!AF26,"I","X")</f>
        <v>X</v>
      </c>
      <c r="V13" s="72"/>
      <c r="W13" s="81" t="str">
        <f>IF(VPRAŠANJA!AE24=VPRAŠANJA!AF24,"A","X")</f>
        <v>X</v>
      </c>
      <c r="Y13" s="81" t="str">
        <f>IF(VPRAŠANJA!AE24=VPRAŠANJA!AF24,"A","X")</f>
        <v>X</v>
      </c>
      <c r="Z13" s="72"/>
      <c r="AA13" s="72"/>
      <c r="AC13" s="81" t="str">
        <f>IF(VPRAŠANJA!AE26=VPRAŠANJA!AF26,"I","X")</f>
        <v>X</v>
      </c>
      <c r="AE13" s="81" t="str">
        <f>IF(VPRAŠANJA!AE24=VPRAŠANJA!AF24,"A","X")</f>
        <v>X</v>
      </c>
      <c r="AI13" s="82" t="str">
        <f>IF(VPRAŠANJA!AE25=VPRAŠANJA!AF25,"E","Y")</f>
        <v>Y</v>
      </c>
      <c r="AN13" s="81" t="str">
        <f>IF(VPRAŠANJA!AE6=VPRAŠANJA!AF6,"N","X")</f>
        <v>X</v>
      </c>
      <c r="AR13" s="72"/>
      <c r="AS13" s="81" t="str">
        <f>IF(VPRAŠANJA!AE26=VPRAŠANJA!AF26,"I","X")</f>
        <v>X</v>
      </c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</row>
    <row r="14" spans="2:63" ht="18" customHeight="1" thickBot="1" x14ac:dyDescent="0.3">
      <c r="B14" s="72"/>
      <c r="C14" s="89"/>
      <c r="D14" s="72"/>
      <c r="E14" s="72"/>
      <c r="F14" s="72"/>
      <c r="G14" s="72"/>
      <c r="H14" s="72"/>
      <c r="I14" s="72"/>
      <c r="J14" s="72"/>
      <c r="K14" s="72"/>
      <c r="L14" s="81" t="str">
        <f>IF(VPRAŠANJA!AE27=VPRAŠANJA!AF27,"O","X")</f>
        <v>X</v>
      </c>
      <c r="M14" s="72"/>
      <c r="O14" s="72"/>
      <c r="Q14" s="81" t="str">
        <f>IF(VPRAŠANJA!AE24=VPRAŠANJA!AF24,"A","X")</f>
        <v>X</v>
      </c>
      <c r="R14" s="72"/>
      <c r="S14" s="81" t="str">
        <f>IF(VPRAŠANJA!AE27=VPRAŠANJA!AF27,"O","X")</f>
        <v>X</v>
      </c>
      <c r="T14" s="72"/>
      <c r="U14" s="72"/>
      <c r="V14" s="72"/>
      <c r="W14" s="81" t="s">
        <v>34</v>
      </c>
      <c r="Y14" s="72"/>
      <c r="Z14" s="72"/>
      <c r="AA14" s="72"/>
      <c r="AC14" s="89"/>
      <c r="AE14" s="89"/>
      <c r="AI14" s="81" t="str">
        <f>IF(VPRAŠANJA!AE28=VPRAŠANJA!AF28,"U","X")</f>
        <v>X</v>
      </c>
      <c r="AN14" s="82" t="str">
        <f>IF(VPRAŠANJA!AE25=VPRAŠANJA!AF25,"E","Y")</f>
        <v>Y</v>
      </c>
      <c r="AR14" s="72"/>
      <c r="AS14" s="89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</row>
    <row r="15" spans="2:63" ht="18" customHeight="1" thickBot="1" x14ac:dyDescent="0.3">
      <c r="B15" s="99" t="str">
        <f>IF(VPRAŠANJA!AE5=VPRAŠANJA!AF5,"5T","5X")</f>
        <v>5X</v>
      </c>
      <c r="C15" s="81" t="str">
        <f>IF(VPRAŠANJA!AE25=VPRAŠANJA!AF25,"E","Y")</f>
        <v>Y</v>
      </c>
      <c r="D15" s="85" t="str">
        <f>IF(VPRAŠANJA!AE4=VPRAŠANJA!AF4,"S","X")</f>
        <v>X</v>
      </c>
      <c r="E15" s="81" t="s">
        <v>40</v>
      </c>
      <c r="F15" s="81" t="str">
        <f>IF(VPRAŠANJA!AE25=VPRAŠANJA!AF25,"E","Y")</f>
        <v>Y</v>
      </c>
      <c r="G15" s="81" t="str">
        <f>IF(VPRAŠANJA!AE6=VPRAŠANJA!AF6,"N","X")</f>
        <v>X</v>
      </c>
      <c r="H15" s="81" t="str">
        <f>IF(VPRAŠANJA!AE26=VPRAŠANJA!AF26,"I","X")</f>
        <v>X</v>
      </c>
      <c r="I15" s="81" t="str">
        <f>IF(VPRAŠANJA!AE6=VPRAŠANJA!AF6,"N","X")</f>
        <v>X</v>
      </c>
      <c r="J15" s="81" t="str">
        <f>IF(VPRAŠANJA!AE25=VPRAŠANJA!AF25,"E","Y")</f>
        <v>Y</v>
      </c>
      <c r="K15" s="72"/>
      <c r="L15" s="81" t="str">
        <f>IF(VPRAŠANJA!AE21=VPRAŠANJA!AF21,"D","X")</f>
        <v>X</v>
      </c>
      <c r="M15" s="72"/>
      <c r="O15" s="72"/>
      <c r="Q15" s="81" t="s">
        <v>34</v>
      </c>
      <c r="R15" s="72"/>
      <c r="S15" s="85" t="str">
        <f>IF(VPRAŠANJA!AE3=VPRAŠANJA!AF3,"K","X")</f>
        <v>X</v>
      </c>
      <c r="T15" s="72"/>
      <c r="U15" s="72"/>
      <c r="V15" s="72"/>
      <c r="W15" s="81" t="str">
        <f>IF(VPRAŠANJA!AE24=VPRAŠANJA!AF24,"A","X")</f>
        <v>X</v>
      </c>
      <c r="Y15" s="72"/>
      <c r="Z15" s="72"/>
      <c r="AA15" s="72"/>
      <c r="AC15" s="81" t="str">
        <f>IF(VPRAŠANJA!AE25=VPRAŠANJA!AF25,"E","Y")</f>
        <v>Y</v>
      </c>
      <c r="AE15" s="82" t="str">
        <f>IF(VPRAŠANJA!AE27=VPRAŠANJA!AF27,"O","X")</f>
        <v>X</v>
      </c>
      <c r="AI15" s="85" t="str">
        <f>IF(VPRAŠANJA!AE9=VPRAŠANJA!AF9,"P","X")</f>
        <v>X</v>
      </c>
      <c r="AN15" s="81" t="str">
        <f>IF(VPRAŠANJA!AE25=VPRAŠANJA!AF25,"E","Y")</f>
        <v>Y</v>
      </c>
      <c r="AR15" s="72"/>
      <c r="AS15" s="85" t="str">
        <f>IF(VPRAŠANJA!AE3=VPRAŠANJA!AF3,"K","X")</f>
        <v>X</v>
      </c>
      <c r="AV15" s="72"/>
      <c r="AW15" s="72"/>
      <c r="AX15" s="72"/>
      <c r="AY15" s="72"/>
      <c r="AZ15" s="72"/>
      <c r="BA15" s="72"/>
      <c r="BB15" s="72"/>
      <c r="BC15" s="72"/>
      <c r="BD15" s="72"/>
      <c r="BE15" s="72"/>
      <c r="BF15" s="72"/>
      <c r="BG15" s="72"/>
      <c r="BH15" s="72"/>
      <c r="BI15" s="72"/>
      <c r="BJ15" s="72"/>
      <c r="BK15" s="72"/>
    </row>
    <row r="16" spans="2:63" ht="18" customHeight="1" thickBot="1" x14ac:dyDescent="0.3">
      <c r="B16" s="72"/>
      <c r="D16" s="72"/>
      <c r="E16" s="72"/>
      <c r="F16" s="72"/>
      <c r="G16" s="72"/>
      <c r="H16" s="72"/>
      <c r="I16" s="72"/>
      <c r="J16" s="72"/>
      <c r="K16" s="72"/>
      <c r="L16" s="85" t="str">
        <f>IF(VPRAŠANJA!AE9=VPRAŠANJA!AF9,"P","X")</f>
        <v>X</v>
      </c>
      <c r="M16" s="72"/>
      <c r="O16" s="72"/>
      <c r="Q16" s="81" t="str">
        <f>IF(VPRAŠANJA!AE24=VPRAŠANJA!AF24,"A","X")</f>
        <v>X</v>
      </c>
      <c r="R16" s="72"/>
      <c r="S16" s="72"/>
      <c r="T16" s="72"/>
      <c r="U16" s="72"/>
      <c r="V16" s="72"/>
      <c r="W16" s="89"/>
      <c r="Y16" s="72"/>
      <c r="Z16" s="72"/>
      <c r="AA16" s="72"/>
      <c r="AC16" s="82" t="str">
        <f>IF(VPRAŠANJA!AE6=VPRAŠANJA!AF6,"N","X")</f>
        <v>X</v>
      </c>
      <c r="AE16" s="85" t="str">
        <f>IF(VPRAŠANJA!AE4=VPRAŠANJA!AF4,"S","X")</f>
        <v>X</v>
      </c>
      <c r="AI16" s="81" t="str">
        <f>IF(VPRAŠANJA!AE27=VPRAŠANJA!AF27,"O","X")</f>
        <v>X</v>
      </c>
      <c r="AN16" s="89"/>
      <c r="AR16" s="72"/>
      <c r="AS16" s="82" t="str">
        <f>IF(VPRAŠANJA!AE24=VPRAŠANJA!AF24,"A","X")</f>
        <v>X</v>
      </c>
      <c r="AV16" s="72"/>
      <c r="AW16" s="72"/>
      <c r="AX16" s="72"/>
      <c r="AY16" s="72"/>
      <c r="AZ16" s="72"/>
      <c r="BA16" s="72"/>
      <c r="BB16" s="72"/>
      <c r="BC16" s="72"/>
      <c r="BD16" s="72"/>
      <c r="BE16" s="72"/>
      <c r="BF16" s="72"/>
      <c r="BG16" s="72"/>
      <c r="BH16" s="72"/>
      <c r="BI16" s="72"/>
      <c r="BJ16" s="72"/>
      <c r="BK16" s="72"/>
    </row>
    <row r="17" spans="1:63" ht="18" customHeight="1" x14ac:dyDescent="0.25">
      <c r="A17" s="99" t="str">
        <f>IF(VPRAŠANJA!AE4=VPRAŠANJA!AF4,"4S","4X")</f>
        <v>4X</v>
      </c>
      <c r="B17" s="106" t="str">
        <f>IF(VPRAŠANJA!AE19=VPRAŠANJA!AF19,"12T","12X")</f>
        <v>12X</v>
      </c>
      <c r="C17" s="81" t="str">
        <f>IF(VPRAŠANJA!AE25=VPRAŠANJA!AF25,"E","Y")</f>
        <v>Y</v>
      </c>
      <c r="D17" s="85" t="str">
        <f>IF(VPRAŠANJA!AE3=VPRAŠANJA!AF3,"K","X")</f>
        <v>X</v>
      </c>
      <c r="E17" s="81" t="s">
        <v>34</v>
      </c>
      <c r="F17" s="81" t="str">
        <f>IF(VPRAŠANJA!AE25=VPRAŠANJA!AF25,"E","Y")</f>
        <v>Y</v>
      </c>
      <c r="G17" s="81" t="str">
        <f>IF(VPRAŠANJA!AE6=VPRAŠANJA!AF6,"N","X")</f>
        <v>X</v>
      </c>
      <c r="H17" s="83" t="str">
        <f>IF(VPRAŠANJA!AE26=VPRAŠANJA!AF26,"I","X")</f>
        <v>X</v>
      </c>
      <c r="I17" s="85" t="str">
        <f>IF(VPRAŠANJA!AE3=VPRAŠANJA!AF3,"K","X")</f>
        <v>X</v>
      </c>
      <c r="J17" s="81" t="str">
        <f>IF(VPRAŠANJA!AE27=VPRAŠANJA!AF27,"O","X")</f>
        <v>X</v>
      </c>
      <c r="K17" s="81" t="s">
        <v>56</v>
      </c>
      <c r="L17" s="81" t="str">
        <f>IF(VPRAŠANJA!AE24=VPRAŠANJA!AF24,"A","X")</f>
        <v>X</v>
      </c>
      <c r="M17" s="81" t="str">
        <f>IF(VPRAŠANJA!AE10=VPRAŠANJA!AF10,"R","X")</f>
        <v>X</v>
      </c>
      <c r="N17" s="85" t="str">
        <f>IF(VPRAŠANJA!AE15=VPRAŠANJA!AF15,"C","X")</f>
        <v>X</v>
      </c>
      <c r="O17" s="81" t="str">
        <f>IF(VPRAŠANJA!AE26=VPRAŠANJA!AF26,"I","X")</f>
        <v>X</v>
      </c>
      <c r="Q17" s="81" t="s">
        <v>49</v>
      </c>
      <c r="R17" s="72"/>
      <c r="S17" s="72"/>
      <c r="T17" s="72"/>
      <c r="U17" s="72"/>
      <c r="V17" s="72"/>
      <c r="W17" s="81" t="str">
        <f>IF(VPRAŠANJA!AE27=VPRAŠANJA!AF27,"O","X")</f>
        <v>X</v>
      </c>
      <c r="Y17" s="72"/>
      <c r="Z17" s="72"/>
      <c r="AA17" s="72"/>
      <c r="AC17" s="81" t="str">
        <f>IF(VPRAŠANJA!AE26=VPRAŠANJA!AF26,"I","X")</f>
        <v>X</v>
      </c>
      <c r="AE17" s="85" t="str">
        <f>IF(VPRAŠANJA!AE19=VPRAŠANJA!AF19,"T","X")</f>
        <v>X</v>
      </c>
      <c r="AI17" s="81" t="str">
        <f>IF(VPRAŠANJA!AE10=VPRAŠANJA!AF10,"R","X")</f>
        <v>X</v>
      </c>
      <c r="AN17" s="81" t="str">
        <f>IF(VPRAŠANJA!AE7=VPRAŠANJA!AF7,"B","X")</f>
        <v>X</v>
      </c>
      <c r="AR17" s="72"/>
      <c r="AS17" s="81" t="str">
        <f>IF(VPRAŠANJA!AE26=VPRAŠANJA!AF26,"I","X")</f>
        <v>X</v>
      </c>
      <c r="AV17" s="72"/>
      <c r="AW17" s="72"/>
      <c r="AX17" s="72"/>
      <c r="AY17" s="72"/>
      <c r="AZ17" s="72"/>
      <c r="BA17" s="72"/>
      <c r="BB17" s="72"/>
      <c r="BC17" s="72"/>
      <c r="BD17" s="72"/>
      <c r="BE17" s="72"/>
      <c r="BF17" s="72"/>
      <c r="BG17" s="72"/>
      <c r="BH17" s="72"/>
      <c r="BI17" s="72"/>
      <c r="BJ17" s="72"/>
      <c r="BK17" s="72"/>
    </row>
    <row r="18" spans="1:63" ht="18" customHeight="1" x14ac:dyDescent="0.25">
      <c r="B18" s="81" t="str">
        <f>IF(VPRAŠANJA!AE25=VPRAŠANJA!AF25,"E","Y")</f>
        <v>Y</v>
      </c>
      <c r="L18" s="81" t="str">
        <f>IF(VPRAŠANJA!AE21=VPRAŠANJA!AF21,"D","X")</f>
        <v>X</v>
      </c>
      <c r="Q18" s="81" t="str">
        <f>IF(VPRAŠANJA!AE24=VPRAŠANJA!AF24,"A","X")</f>
        <v>X</v>
      </c>
      <c r="AA18" s="72"/>
      <c r="AC18" s="81" t="s">
        <v>56</v>
      </c>
      <c r="AE18" s="81" t="s">
        <v>43</v>
      </c>
      <c r="AI18" s="81" t="str">
        <f>IF(VPRAŠANJA!AE24=VPRAŠANJA!AF24,"A","X")</f>
        <v>X</v>
      </c>
      <c r="AN18" s="81" t="str">
        <f>IF(VPRAŠANJA!AE24=VPRAŠANJA!AF24,"A","X")</f>
        <v>X</v>
      </c>
      <c r="AR18" s="72"/>
      <c r="AS18" s="81" t="s">
        <v>56</v>
      </c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</row>
    <row r="19" spans="1:63" ht="18" customHeight="1" x14ac:dyDescent="0.25">
      <c r="B19" s="89"/>
      <c r="L19" s="107"/>
      <c r="AA19" s="72"/>
      <c r="AC19" s="81" t="s">
        <v>33</v>
      </c>
      <c r="AE19" s="81" t="str">
        <f>IF(VPRAŠANJA!AE24=VPRAŠANJA!AF24,"A","X")</f>
        <v>X</v>
      </c>
      <c r="AI19" s="81" t="str">
        <f>IF(VPRAŠANJA!AE7=VPRAŠANJA!AF7,"B","X")</f>
        <v>X</v>
      </c>
      <c r="AN19" s="81" t="s">
        <v>34</v>
      </c>
      <c r="AR19" s="72"/>
      <c r="AS19" s="85" t="str">
        <f>IF(VPRAŠANJA!AE3=VPRAŠANJA!AF3,"K","X")</f>
        <v>X</v>
      </c>
      <c r="AV19" s="72"/>
      <c r="AW19" s="72"/>
      <c r="AX19" s="72"/>
      <c r="AY19" s="72"/>
      <c r="AZ19" s="72"/>
      <c r="BA19" s="72"/>
      <c r="BB19" s="72"/>
      <c r="BC19" s="72"/>
      <c r="BD19" s="72"/>
      <c r="BE19" s="72"/>
      <c r="BF19" s="72"/>
      <c r="BG19" s="72"/>
      <c r="BH19" s="72"/>
      <c r="BI19" s="72"/>
      <c r="BJ19" s="72"/>
      <c r="BK19" s="72"/>
    </row>
    <row r="20" spans="1:63" ht="18" customHeight="1" x14ac:dyDescent="0.25">
      <c r="B20" s="85" t="str">
        <f>IF(VPRAŠANJA!AE19=VPRAŠANJA!AF19,"T","X")</f>
        <v>X</v>
      </c>
      <c r="E20" s="99" t="str">
        <f>IF(VPRAŠANJA!AE2=VPRAŠANJA!AF2,"2P","2X")</f>
        <v>2X</v>
      </c>
      <c r="F20" s="81" t="str">
        <f>IF(VPRAŠANJA!AE10=VPRAŠANJA!AF10,"R","X")</f>
        <v>X</v>
      </c>
      <c r="G20" s="81" t="str">
        <f>IF(VPRAŠANJA!AE26=VPRAŠANJA!AF26,"I","X")</f>
        <v>X</v>
      </c>
      <c r="H20" s="85" t="str">
        <f>IF(VPRAŠANJA!AE4=VPRAŠANJA!AF4,"S","X")</f>
        <v>X</v>
      </c>
      <c r="I20" s="85" t="str">
        <f>IF(VPRAŠANJA!AE19=VPRAŠANJA!AF19,"T","X")</f>
        <v>X</v>
      </c>
      <c r="J20" s="81" t="str">
        <f>IF(VPRAŠANJA!AE25=VPRAŠANJA!AF25,"E","Y")</f>
        <v>Y</v>
      </c>
      <c r="K20" s="83" t="str">
        <f>IF(VPRAŠANJA!AE6=VPRAŠANJA!AF6,"N","X")</f>
        <v>X</v>
      </c>
      <c r="L20" s="81" t="str">
        <f>IF(VPRAŠANJA!AE27=VPRAŠANJA!AF27,"O","X")</f>
        <v>X</v>
      </c>
      <c r="M20" s="85" t="str">
        <f>IF(VPRAŠANJA!AE4=VPRAŠANJA!AF4,"S","X")</f>
        <v>X</v>
      </c>
      <c r="N20" s="81" t="str">
        <f>IF(VPRAŠANJA!AE25=VPRAŠANJA!AF25,"E","Y")</f>
        <v>Y</v>
      </c>
      <c r="O20" s="81" t="str">
        <f>IF(VPRAŠANJA!AE7=VPRAŠANJA!AF7,"B","X")</f>
        <v>X</v>
      </c>
      <c r="P20" s="81" t="str">
        <f>IF(VPRAŠANJA!AE6=VPRAŠANJA!AF6,"N","X")</f>
        <v>X</v>
      </c>
      <c r="Q20" s="83" t="str">
        <f>IF(VPRAŠANJA!AE26=VPRAŠANJA!AF26,"I","X")</f>
        <v>X</v>
      </c>
      <c r="R20" s="85" t="str">
        <f>IF(VPRAŠANJA!AE4=VPRAŠANJA!AF4,"S","X")</f>
        <v>X</v>
      </c>
      <c r="S20" s="85" t="str">
        <f>IF(VPRAŠANJA!AE19=VPRAŠANJA!AF19,"T","X")</f>
        <v>X</v>
      </c>
      <c r="T20" s="81" t="str">
        <f>IF(VPRAŠANJA!AE26=VPRAŠANJA!AF26,"I","X")</f>
        <v>X</v>
      </c>
      <c r="U20" s="85" t="str">
        <f>IF(VPRAŠANJA!AE3=VPRAŠANJA!AF3,"K","X")</f>
        <v>X</v>
      </c>
      <c r="AC20" s="81" t="s">
        <v>34</v>
      </c>
      <c r="AE20" s="81" t="str">
        <f>IF(VPRAŠANJA!AE10=VPRAŠANJA!AF10,"R","X")</f>
        <v>X</v>
      </c>
      <c r="AI20" s="81" t="str">
        <f>IF(VPRAŠANJA!AE25=VPRAŠANJA!AF25,"E","Y")</f>
        <v>Y</v>
      </c>
      <c r="AN20" s="81" t="str">
        <f>IF(VPRAŠANJA!AE24=VPRAŠANJA!AF24,"A","X")</f>
        <v>X</v>
      </c>
      <c r="AR20" s="72"/>
      <c r="AS20" s="81" t="str">
        <f>IF(VPRAŠANJA!AE28=VPRAŠANJA!AF28,"U","X")</f>
        <v>X</v>
      </c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</row>
    <row r="21" spans="1:63" ht="18" customHeight="1" x14ac:dyDescent="0.25">
      <c r="B21" s="81" t="str">
        <f>IF(VPRAŠANJA!AE24=VPRAŠANJA!AF24,"A","X")</f>
        <v>X</v>
      </c>
      <c r="L21" s="71" t="s">
        <v>43</v>
      </c>
      <c r="AC21" s="81" t="str">
        <f>IF(VPRAŠANJA!AE25=VPRAŠANJA!AF25,"E","Y")</f>
        <v>Y</v>
      </c>
      <c r="AE21" s="81" t="str">
        <f>IF(VPRAŠANJA!AE26=VPRAŠANJA!AF26,"I","X")</f>
        <v>X</v>
      </c>
      <c r="AN21" s="81" t="s">
        <v>49</v>
      </c>
      <c r="AR21" s="72"/>
      <c r="AS21" s="89"/>
      <c r="AV21" s="72"/>
      <c r="AW21" s="72"/>
      <c r="AX21" s="72"/>
      <c r="AY21" s="72"/>
      <c r="AZ21" s="72"/>
      <c r="BA21" s="72"/>
      <c r="BB21" s="72"/>
      <c r="BC21" s="86"/>
      <c r="BD21" s="72"/>
      <c r="BE21" s="72"/>
      <c r="BF21" s="72"/>
      <c r="BG21" s="72"/>
      <c r="BH21" s="72"/>
      <c r="BI21" s="72"/>
      <c r="BJ21" s="72"/>
      <c r="BK21" s="72"/>
    </row>
    <row r="22" spans="1:63" ht="18" customHeight="1" thickBot="1" x14ac:dyDescent="0.3">
      <c r="Z22" s="72"/>
      <c r="AC22" s="82" t="str">
        <f>IF(VPRAŠANJA!AE21=VPRAŠANJA!AF21,"D","X")</f>
        <v>X</v>
      </c>
      <c r="AN22" s="81" t="str">
        <f>IF(VPRAŠANJA!AE25=VPRAŠANJA!AF25,"E","Y")</f>
        <v>Y</v>
      </c>
      <c r="AR22" s="72"/>
      <c r="AS22" s="81" t="str">
        <f>IF(VPRAŠANJA!AE6=VPRAŠANJA!AF6,"N","X")</f>
        <v>X</v>
      </c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</row>
    <row r="23" spans="1:63" ht="18" customHeight="1" x14ac:dyDescent="0.25">
      <c r="Z23" s="72"/>
      <c r="AC23" s="85" t="str">
        <f>IF(VPRAŠANJA!AE19=VPRAŠANJA!AF19,"T","X")</f>
        <v>X</v>
      </c>
      <c r="AR23" s="72"/>
      <c r="AS23" s="81" t="s">
        <v>39</v>
      </c>
      <c r="AV23" s="72"/>
      <c r="AW23" s="72"/>
      <c r="AX23" s="72"/>
      <c r="AY23" s="72"/>
      <c r="AZ23" s="72"/>
      <c r="BA23" s="72"/>
      <c r="BB23" s="72"/>
      <c r="BC23" s="72"/>
      <c r="BD23" s="72"/>
      <c r="BE23" s="72"/>
      <c r="BF23" s="72"/>
      <c r="BG23" s="72"/>
      <c r="BH23" s="72"/>
      <c r="BI23" s="72"/>
      <c r="BJ23" s="72"/>
      <c r="BK23" s="72"/>
    </row>
    <row r="24" spans="1:63" ht="18" customHeight="1" x14ac:dyDescent="0.25">
      <c r="Z24" s="72"/>
      <c r="AC24" s="81" t="str">
        <f>IF(VPRAŠANJA!AE10=VPRAŠANJA!AF10,"R","X")</f>
        <v>X</v>
      </c>
      <c r="AR24" s="72"/>
      <c r="AS24" s="81" t="str">
        <f>IF(VPRAŠANJA!AE24=VPRAŠANJA!AF24,"A","X")</f>
        <v>X</v>
      </c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</row>
    <row r="25" spans="1:63" ht="18" customHeight="1" x14ac:dyDescent="0.25">
      <c r="Z25" s="72"/>
      <c r="AC25" s="89"/>
      <c r="AR25" s="72"/>
      <c r="AS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</row>
    <row r="26" spans="1:63" ht="18" customHeight="1" x14ac:dyDescent="0.25">
      <c r="Z26" s="72"/>
      <c r="AC26" s="81" t="str">
        <f>IF(VPRAŠANJA!AE27=VPRAŠANJA!AF27,"O","X")</f>
        <v>X</v>
      </c>
      <c r="AQ26" s="72"/>
      <c r="AR26" s="72"/>
      <c r="AS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</row>
    <row r="27" spans="1:63" ht="18" customHeight="1" x14ac:dyDescent="0.25">
      <c r="Z27" s="72"/>
      <c r="AB27" s="72"/>
      <c r="AC27" s="81" t="s">
        <v>43</v>
      </c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</row>
    <row r="28" spans="1:63" ht="18" customHeight="1" x14ac:dyDescent="0.25">
      <c r="Z28" s="72"/>
      <c r="AC28" s="81" t="str">
        <f>IF(VPRAŠANJA!AE26=VPRAŠANJA!AF26,"I","X")</f>
        <v>X</v>
      </c>
      <c r="AQ28" s="72"/>
      <c r="AR28" s="72"/>
      <c r="AS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</row>
    <row r="29" spans="1:63" ht="18" customHeight="1" x14ac:dyDescent="0.25">
      <c r="Z29" s="72"/>
      <c r="AC29" s="81" t="str">
        <f>IF(VPRAŠANJA!AE6=VPRAŠANJA!AF6,"N","X")</f>
        <v>X</v>
      </c>
      <c r="AQ29" s="72"/>
      <c r="AR29" s="72"/>
      <c r="AS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</row>
    <row r="30" spans="1:63" ht="18" customHeight="1" x14ac:dyDescent="0.25">
      <c r="A30" s="72"/>
      <c r="B30" s="72"/>
      <c r="C30" s="72"/>
      <c r="D30" s="72"/>
      <c r="E30" s="72"/>
      <c r="F30" s="72"/>
      <c r="G30" s="72"/>
      <c r="H30" s="72"/>
      <c r="I30" s="72"/>
      <c r="J30" s="72"/>
      <c r="AC30" s="81" t="str">
        <f>IF(VPRAŠANJA!AE25=VPRAŠANJA!AF25,"E","Y")</f>
        <v>Y</v>
      </c>
      <c r="AQ30" s="72"/>
      <c r="AR30" s="72"/>
      <c r="AS30" s="72"/>
      <c r="AT30" s="72"/>
      <c r="AV30" s="72"/>
      <c r="AW30" s="72"/>
      <c r="AX30" s="72"/>
      <c r="AY30" s="72"/>
      <c r="AZ30" s="72"/>
      <c r="BA30" s="72"/>
      <c r="BB30" s="72"/>
      <c r="BC30" s="72"/>
      <c r="BD30" s="72"/>
      <c r="BE30" s="72"/>
      <c r="BF30" s="72"/>
      <c r="BG30" s="72"/>
      <c r="BH30" s="72"/>
      <c r="BI30" s="72"/>
      <c r="BJ30" s="72"/>
      <c r="BK30" s="72"/>
    </row>
    <row r="31" spans="1:63" ht="18" customHeight="1" x14ac:dyDescent="0.25">
      <c r="R31" s="72"/>
      <c r="S31" s="72"/>
      <c r="T31" s="72"/>
      <c r="U31" s="72"/>
      <c r="V31" s="72"/>
      <c r="W31" s="72"/>
      <c r="X31" s="72"/>
      <c r="Y31" s="72"/>
      <c r="Z31" s="72"/>
      <c r="AQ31" s="72"/>
      <c r="AR31" s="72"/>
      <c r="AS31" s="72"/>
      <c r="AT31" s="72"/>
      <c r="AV31" s="72"/>
      <c r="AW31" s="72"/>
      <c r="AX31" s="72"/>
      <c r="AY31" s="72"/>
      <c r="AZ31" s="72"/>
      <c r="BA31" s="72"/>
      <c r="BB31" s="72"/>
      <c r="BC31" s="72"/>
      <c r="BD31" s="72"/>
      <c r="BE31" s="72"/>
      <c r="BF31" s="72"/>
      <c r="BG31" s="72"/>
      <c r="BH31" s="72"/>
      <c r="BI31" s="72"/>
      <c r="BJ31" s="72"/>
      <c r="BK31" s="72"/>
    </row>
    <row r="32" spans="1:63" ht="18" customHeight="1" x14ac:dyDescent="0.25">
      <c r="AL32" s="72"/>
      <c r="AQ32" s="72"/>
      <c r="AR32" s="72"/>
      <c r="AS32" s="72"/>
      <c r="AT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</row>
    <row r="33" spans="33:69" ht="18" customHeight="1" x14ac:dyDescent="0.25">
      <c r="AK33" s="72"/>
      <c r="AL33" s="72"/>
      <c r="AQ33" s="72"/>
      <c r="AR33" s="72"/>
      <c r="AS33" s="72"/>
      <c r="AT33" s="72"/>
      <c r="AV33" s="72"/>
      <c r="AW33" s="72"/>
      <c r="AX33" s="72"/>
      <c r="AY33" s="72"/>
      <c r="AZ33" s="72"/>
      <c r="BA33" s="72"/>
      <c r="BB33" s="72"/>
      <c r="BC33" s="72"/>
      <c r="BD33" s="72"/>
      <c r="BE33" s="72"/>
      <c r="BF33" s="72"/>
      <c r="BG33" s="72"/>
      <c r="BH33" s="72"/>
      <c r="BI33" s="72"/>
      <c r="BJ33" s="72"/>
      <c r="BK33" s="72"/>
    </row>
    <row r="34" spans="33:69" ht="18" customHeight="1" x14ac:dyDescent="0.25">
      <c r="AG34" s="72"/>
      <c r="AK34" s="72"/>
      <c r="AL34" s="72"/>
      <c r="AQ34" s="72"/>
      <c r="AR34" s="72"/>
      <c r="AS34" s="72"/>
      <c r="AT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</row>
    <row r="35" spans="33:69" ht="18" customHeight="1" x14ac:dyDescent="0.25">
      <c r="AG35" s="72"/>
      <c r="AK35" s="72"/>
      <c r="AL35" s="72"/>
      <c r="AQ35" s="72"/>
      <c r="AR35" s="72"/>
      <c r="AS35" s="72"/>
      <c r="AT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</row>
    <row r="36" spans="33:69" ht="18" customHeight="1" x14ac:dyDescent="0.25">
      <c r="AG36" s="72"/>
      <c r="AK36" s="72"/>
      <c r="AL36" s="72"/>
      <c r="AQ36" s="72"/>
      <c r="AR36" s="72"/>
      <c r="AS36" s="72"/>
      <c r="AT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</row>
    <row r="37" spans="33:69" ht="18" customHeight="1" x14ac:dyDescent="0.25">
      <c r="AG37" s="72"/>
      <c r="AK37" s="72"/>
      <c r="AL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</row>
    <row r="38" spans="33:69" ht="18" customHeight="1" x14ac:dyDescent="0.25">
      <c r="AG38" s="72"/>
      <c r="AK38" s="72"/>
      <c r="AL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</row>
    <row r="39" spans="33:69" ht="18" customHeight="1" x14ac:dyDescent="0.25">
      <c r="AG39" s="72"/>
      <c r="AK39" s="72"/>
      <c r="AL39" s="72"/>
      <c r="AQ39" s="72"/>
      <c r="AR39" s="72"/>
      <c r="AS39" s="72"/>
      <c r="AT39" s="72"/>
      <c r="AU39" s="72"/>
      <c r="AV39" s="72"/>
      <c r="AW39" s="72"/>
      <c r="AX39" s="72"/>
      <c r="AY39" s="72"/>
      <c r="AZ39" s="72"/>
      <c r="BA39" s="72"/>
      <c r="BB39" s="72"/>
      <c r="BC39" s="72"/>
      <c r="BD39" s="72"/>
      <c r="BE39" s="72"/>
      <c r="BF39" s="72"/>
      <c r="BG39" s="72"/>
      <c r="BH39" s="72"/>
      <c r="BI39" s="72"/>
      <c r="BJ39" s="72"/>
      <c r="BK39" s="72"/>
    </row>
    <row r="40" spans="33:69" ht="18" customHeight="1" x14ac:dyDescent="0.25">
      <c r="AG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</row>
    <row r="41" spans="33:69" ht="18" customHeight="1" x14ac:dyDescent="0.25">
      <c r="AG41" s="72"/>
      <c r="AJ41" s="72"/>
      <c r="AK41" s="72"/>
      <c r="AL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</row>
    <row r="42" spans="33:69" ht="18" customHeight="1" x14ac:dyDescent="0.25">
      <c r="AG42" s="72"/>
      <c r="AJ42" s="72"/>
      <c r="AK42" s="72"/>
      <c r="AL42" s="72"/>
      <c r="AM42" s="72"/>
      <c r="AQ42" s="72"/>
      <c r="AR42" s="72"/>
      <c r="AS42" s="72"/>
      <c r="AT42" s="72"/>
      <c r="AU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  <c r="BH42" s="72"/>
      <c r="BI42" s="72"/>
      <c r="BJ42" s="72"/>
      <c r="BK42" s="72"/>
    </row>
    <row r="43" spans="33:69" ht="18" customHeight="1" x14ac:dyDescent="0.25"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</row>
    <row r="44" spans="33:69" ht="18" customHeight="1" x14ac:dyDescent="0.25"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</row>
    <row r="45" spans="33:69" ht="15.75" customHeight="1" x14ac:dyDescent="0.25">
      <c r="AG45" s="72"/>
      <c r="AJ45" s="72"/>
      <c r="AK45" s="72"/>
      <c r="AL45" s="72"/>
      <c r="AM45" s="72"/>
      <c r="AQ45" s="72"/>
      <c r="AR45" s="72"/>
      <c r="AS45" s="72"/>
    </row>
    <row r="46" spans="33:69" ht="18.75" customHeight="1" x14ac:dyDescent="0.25">
      <c r="AG46" s="72"/>
      <c r="AJ46" s="72"/>
      <c r="AK46" s="72"/>
      <c r="AL46" s="72"/>
      <c r="AQ46" s="72"/>
      <c r="AR46" s="72"/>
      <c r="AS46" s="72"/>
    </row>
    <row r="47" spans="33:69" ht="15.75" customHeight="1" x14ac:dyDescent="0.25">
      <c r="AG47" s="72"/>
      <c r="AH47" s="72"/>
      <c r="AI47" s="72"/>
      <c r="AJ47" s="72"/>
      <c r="AK47" s="72"/>
      <c r="AL47" s="72"/>
      <c r="AQ47" s="72"/>
      <c r="AR47" s="72"/>
      <c r="AS47" s="72"/>
    </row>
    <row r="48" spans="33:69" ht="17.25" customHeight="1" x14ac:dyDescent="0.25">
      <c r="AG48" s="72"/>
      <c r="AH48" s="72"/>
      <c r="AI48" s="72"/>
      <c r="AJ48" s="72"/>
      <c r="AK48" s="72"/>
      <c r="AL48" s="72"/>
      <c r="AO48" s="72"/>
      <c r="AP48" s="72"/>
      <c r="AQ48" s="72"/>
    </row>
    <row r="49" spans="22:52" ht="15.75" customHeight="1" x14ac:dyDescent="0.25">
      <c r="AG49" s="72"/>
      <c r="AH49" s="72"/>
      <c r="AI49" s="72"/>
      <c r="AJ49" s="72"/>
      <c r="AK49" s="72"/>
      <c r="AL49" s="72"/>
      <c r="AO49" s="72"/>
      <c r="AP49" s="72"/>
      <c r="AQ49" s="72"/>
    </row>
    <row r="50" spans="22:52" ht="17.25" customHeight="1" x14ac:dyDescent="0.25">
      <c r="AG50" s="72"/>
      <c r="AH50" s="72"/>
      <c r="AI50" s="72"/>
      <c r="AJ50" s="72"/>
      <c r="AK50" s="72"/>
      <c r="AL50" s="72"/>
      <c r="AO50" s="72"/>
      <c r="AP50" s="72"/>
      <c r="AQ50" s="72"/>
    </row>
    <row r="51" spans="22:52" ht="18" customHeight="1" x14ac:dyDescent="0.25">
      <c r="AG51" s="72"/>
      <c r="AH51" s="72"/>
      <c r="AI51" s="72"/>
      <c r="AJ51" s="72"/>
      <c r="AK51" s="72"/>
      <c r="AL51" s="72"/>
      <c r="AN51" s="72"/>
      <c r="AO51" s="72"/>
      <c r="AP51" s="72"/>
      <c r="AQ51" s="72"/>
    </row>
    <row r="52" spans="22:52" ht="18" customHeight="1" x14ac:dyDescent="0.25">
      <c r="AG52" s="72"/>
      <c r="AH52" s="72"/>
      <c r="AI52" s="72"/>
      <c r="AJ52" s="72"/>
      <c r="AK52" s="72"/>
      <c r="AL52" s="72"/>
      <c r="AN52" s="72"/>
      <c r="AO52" s="72"/>
      <c r="AP52" s="72"/>
      <c r="AQ52" s="72"/>
    </row>
    <row r="53" spans="22:52" ht="18" customHeight="1" x14ac:dyDescent="0.25"/>
    <row r="54" spans="22:52" ht="18.75" customHeight="1" x14ac:dyDescent="0.25"/>
    <row r="55" spans="22:52" ht="16.5" customHeight="1" x14ac:dyDescent="0.25"/>
    <row r="56" spans="22:52" ht="17.25" customHeight="1" x14ac:dyDescent="0.25"/>
    <row r="57" spans="22:52" ht="18" customHeight="1" x14ac:dyDescent="0.25"/>
    <row r="58" spans="22:52" ht="16.5" customHeight="1" x14ac:dyDescent="0.25"/>
    <row r="59" spans="22:52" ht="20.25" customHeight="1" x14ac:dyDescent="0.25"/>
    <row r="60" spans="22:52" ht="13.9" customHeight="1" x14ac:dyDescent="0.25">
      <c r="V60" s="72"/>
      <c r="W60" s="72"/>
      <c r="X60" s="72"/>
      <c r="Y60" s="72"/>
      <c r="Z60" s="72"/>
      <c r="AA60" s="72"/>
    </row>
    <row r="61" spans="22:52" ht="13.9" customHeight="1" x14ac:dyDescent="0.25">
      <c r="V61" s="72"/>
      <c r="W61" s="72"/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</row>
    <row r="62" spans="22:52" ht="13.9" customHeight="1" x14ac:dyDescent="0.25"/>
    <row r="63" spans="22:52" ht="13.9" customHeight="1" x14ac:dyDescent="0.25"/>
    <row r="64" spans="22:52" ht="13.9" customHeight="1" x14ac:dyDescent="0.25"/>
    <row r="65" ht="13.9" customHeight="1" x14ac:dyDescent="0.25"/>
    <row r="66" ht="13.9" customHeight="1" x14ac:dyDescent="0.25"/>
    <row r="67" ht="13.9" customHeight="1" x14ac:dyDescent="0.25"/>
    <row r="68" ht="13.9" customHeight="1" x14ac:dyDescent="0.25"/>
    <row r="69" ht="13.9" customHeight="1" x14ac:dyDescent="0.25"/>
    <row r="70" ht="13.9" customHeight="1" x14ac:dyDescent="0.25"/>
    <row r="71" ht="13.9" customHeight="1" x14ac:dyDescent="0.25"/>
    <row r="72" ht="13.9" customHeight="1" x14ac:dyDescent="0.25"/>
    <row r="73" ht="13.9" customHeight="1" x14ac:dyDescent="0.25"/>
    <row r="74" ht="13.9" customHeight="1" x14ac:dyDescent="0.25"/>
    <row r="75" ht="13.9" customHeight="1" x14ac:dyDescent="0.25"/>
    <row r="76" ht="13.9" customHeight="1" x14ac:dyDescent="0.25"/>
    <row r="77" ht="13.9" customHeight="1" x14ac:dyDescent="0.25"/>
    <row r="78" ht="13.9" customHeight="1" x14ac:dyDescent="0.25"/>
    <row r="79" ht="13.9" customHeight="1" x14ac:dyDescent="0.25"/>
    <row r="80" ht="13.9" customHeight="1" x14ac:dyDescent="0.25"/>
    <row r="81" ht="13.9" customHeight="1" x14ac:dyDescent="0.25"/>
    <row r="82" ht="13.9" customHeight="1" x14ac:dyDescent="0.25"/>
    <row r="83" ht="13.9" customHeight="1" x14ac:dyDescent="0.25"/>
    <row r="84" ht="13.9" customHeight="1" x14ac:dyDescent="0.25"/>
    <row r="85" ht="13.9" customHeight="1" x14ac:dyDescent="0.25"/>
    <row r="86" ht="13.9" customHeight="1" x14ac:dyDescent="0.25"/>
    <row r="87" ht="13.9" customHeight="1" x14ac:dyDescent="0.25"/>
    <row r="88" ht="13.9" customHeight="1" x14ac:dyDescent="0.25"/>
    <row r="89" ht="13.9" customHeight="1" x14ac:dyDescent="0.25"/>
    <row r="90" ht="13.9" customHeight="1" x14ac:dyDescent="0.25"/>
    <row r="91" ht="13.9" customHeight="1" x14ac:dyDescent="0.25"/>
    <row r="92" ht="13.9" customHeight="1" x14ac:dyDescent="0.25"/>
    <row r="93" ht="13.9" customHeight="1" x14ac:dyDescent="0.25"/>
    <row r="94" ht="13.9" customHeight="1" x14ac:dyDescent="0.25"/>
    <row r="95" ht="13.9" customHeight="1" x14ac:dyDescent="0.25"/>
    <row r="96" ht="13.9" customHeight="1" x14ac:dyDescent="0.25"/>
    <row r="97" ht="13.9" customHeight="1" x14ac:dyDescent="0.25"/>
    <row r="98" ht="13.9" customHeight="1" x14ac:dyDescent="0.25"/>
    <row r="99" ht="13.9" customHeight="1" x14ac:dyDescent="0.25"/>
    <row r="100" ht="13.9" customHeight="1" x14ac:dyDescent="0.25"/>
    <row r="101" ht="13.9" customHeight="1" x14ac:dyDescent="0.25"/>
    <row r="102" ht="13.9" customHeight="1" x14ac:dyDescent="0.25"/>
    <row r="103" ht="13.9" customHeight="1" x14ac:dyDescent="0.25"/>
    <row r="104" ht="13.9" customHeight="1" x14ac:dyDescent="0.25"/>
    <row r="105" ht="13.9" customHeight="1" x14ac:dyDescent="0.25"/>
    <row r="106" ht="13.9" customHeight="1" x14ac:dyDescent="0.25"/>
    <row r="107" ht="13.9" customHeight="1" x14ac:dyDescent="0.25"/>
    <row r="108" ht="13.9" customHeight="1" x14ac:dyDescent="0.25"/>
    <row r="109" ht="13.9" customHeight="1" x14ac:dyDescent="0.25"/>
    <row r="110" ht="13.9" customHeight="1" x14ac:dyDescent="0.25"/>
    <row r="111" ht="13.9" customHeight="1" x14ac:dyDescent="0.25"/>
    <row r="112" ht="13.9" customHeight="1" x14ac:dyDescent="0.25"/>
    <row r="113" ht="13.9" customHeight="1" x14ac:dyDescent="0.25"/>
    <row r="114" ht="13.9" customHeight="1" x14ac:dyDescent="0.25"/>
    <row r="115" ht="13.9" customHeight="1" x14ac:dyDescent="0.25"/>
  </sheetData>
  <sheetProtection sheet="1" objects="1" scenarios="1"/>
  <hyperlinks>
    <hyperlink ref="AG2" location="'6'!A1" display="'6'!A1" xr:uid="{367B1C8A-EBEE-48B2-BE0E-92C77967BBB8}"/>
    <hyperlink ref="AS11" location="'7'!A1" display="'7'!A1" xr:uid="{BA146335-38E2-4728-B9A2-AF29A8C7BD2B}"/>
    <hyperlink ref="AN1" location="'16b'!A1" display="'16b'!A1" xr:uid="{D8497B33-709A-49FF-BEBA-1C4954C55C7E}"/>
    <hyperlink ref="AI1" location="'8b'!A1" display="'8b'!A1" xr:uid="{D8E22E1E-4F10-4B79-B951-91DB2B284DDC}"/>
    <hyperlink ref="AS1" location="'14b'!A1" display="'14b'!A1" xr:uid="{B051099F-ADEE-4834-8B64-F3696EC5A488}"/>
    <hyperlink ref="Q2" location="'2b'!A1" display="'2b'!A1" xr:uid="{BBF9A33C-7DC6-4D8A-9271-2ADA85217412}"/>
    <hyperlink ref="C1" location="'13b'!A1" display="'13b'!A1" xr:uid="{55502960-441D-4E7E-85AE-3056CEC0A8F0}"/>
    <hyperlink ref="L1" location="'1b'!A1" display="'1b'!A1" xr:uid="{A2C31411-6020-43E4-83F0-88F408E9D129}"/>
    <hyperlink ref="S8" location="'4b'!A1" display="'4b'!A1" xr:uid="{BFD5C0C9-46C8-4184-93C4-DB5849F35282}"/>
    <hyperlink ref="U7" location="'5b'!A1" display="'5b'!A1" xr:uid="{B93980F6-CC27-44F9-AA8A-95A93BB2590D}"/>
    <hyperlink ref="W5" location="'10b'!A1" display="'10b'!A1" xr:uid="{8914C118-8B6D-4078-BA62-08BA6EE7C24C}"/>
    <hyperlink ref="Y4" location="'6b'!A1" display="'6b'!A1" xr:uid="{8254C7AA-A532-4D4B-B686-098B7F4AAE0E}"/>
    <hyperlink ref="AA6" location="'7b'!A1" display="'7b'!A1" xr:uid="{2719AFED-F014-42BB-91DE-E9A457924AEA}"/>
    <hyperlink ref="AC10" location="'15b'!A1" display="'15b'!A1" xr:uid="{6A054428-2A99-4ED2-97B4-BEA72812E107}"/>
    <hyperlink ref="AE2" location="'9b'!A1" display="'9b'!A1" xr:uid="{56EEDDD0-3EA2-45D7-A69D-55B9F944F8AC}"/>
    <hyperlink ref="A17" location="'4'!A1" display="'4'!A1" xr:uid="{5F9BA9AE-7B6E-46E1-A3A6-D196DDA2B8A2}"/>
    <hyperlink ref="B15" location="'5'!A1" display="'5'!A1" xr:uid="{98AF28CE-9777-437E-A96D-C9405EDAB87C}"/>
    <hyperlink ref="B3" location="'3'!A1" display="'3'!A1" xr:uid="{FA9194B0-F950-4BA0-A917-AA13ECD31DC0}"/>
    <hyperlink ref="K11" location="'1'!A1" display="'1'!A1" xr:uid="{48892F6E-E429-4657-B5FD-03C06F11DD47}"/>
    <hyperlink ref="O7" location="'3b'!A1" display="'3b'!A1" xr:uid="{1EB2FBCE-4E44-4EB1-9AE1-E452AB5970E6}"/>
    <hyperlink ref="J3" location="'11b'!A1" display="'11b'!A1" xr:uid="{7194CED3-9990-4A2F-A0DA-93D2CE10E554}"/>
  </hyperlinks>
  <pageMargins left="0.7" right="0.7" top="0.75" bottom="0.75" header="0.3" footer="0.3"/>
  <pageSetup paperSize="9"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7B16B3-F382-46A3-88B1-FCF7F7114CAE}">
  <sheetPr>
    <tabColor rgb="FFFFC000"/>
  </sheetPr>
  <dimension ref="A29:H30"/>
  <sheetViews>
    <sheetView workbookViewId="0">
      <selection activeCell="A30" sqref="A30:H30"/>
    </sheetView>
  </sheetViews>
  <sheetFormatPr defaultRowHeight="15" x14ac:dyDescent="0.25"/>
  <sheetData>
    <row r="29" spans="1:8" ht="23.25" x14ac:dyDescent="0.35">
      <c r="A29" s="100" t="s">
        <v>142</v>
      </c>
      <c r="B29" s="100"/>
      <c r="C29" s="100"/>
      <c r="D29" s="100"/>
      <c r="E29" s="100"/>
    </row>
    <row r="30" spans="1:8" ht="23.25" x14ac:dyDescent="0.35">
      <c r="A30" s="121" t="s">
        <v>171</v>
      </c>
      <c r="B30" s="122"/>
      <c r="C30" s="122"/>
      <c r="D30" s="122"/>
      <c r="E30" s="122"/>
      <c r="F30" s="122"/>
      <c r="G30" s="122"/>
      <c r="H30" s="122"/>
    </row>
  </sheetData>
  <mergeCells count="1">
    <mergeCell ref="A30:H30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CBE689-BAD2-4639-8BB5-F472F75E72EF}">
  <sheetPr>
    <tabColor rgb="FFFFC000"/>
  </sheetPr>
  <dimension ref="A29:G30"/>
  <sheetViews>
    <sheetView workbookViewId="0">
      <selection activeCell="A30" sqref="A30:G30"/>
    </sheetView>
  </sheetViews>
  <sheetFormatPr defaultRowHeight="15" x14ac:dyDescent="0.25"/>
  <sheetData>
    <row r="29" spans="1:7" ht="23.25" x14ac:dyDescent="0.35">
      <c r="A29" s="100" t="s">
        <v>144</v>
      </c>
      <c r="B29" s="100"/>
      <c r="C29" s="100"/>
      <c r="D29" s="100"/>
      <c r="E29" s="100"/>
    </row>
    <row r="30" spans="1:7" ht="23.25" x14ac:dyDescent="0.35">
      <c r="A30" s="121" t="s">
        <v>172</v>
      </c>
      <c r="B30" s="121"/>
      <c r="C30" s="121"/>
      <c r="D30" s="121"/>
      <c r="E30" s="121"/>
      <c r="F30" s="125"/>
      <c r="G30" s="125"/>
    </row>
  </sheetData>
  <mergeCells count="1">
    <mergeCell ref="A30:G30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22F57C-5A3A-4FC9-8133-3203288000BD}">
  <sheetPr>
    <tabColor rgb="FFFFC000"/>
  </sheetPr>
  <dimension ref="A28:J29"/>
  <sheetViews>
    <sheetView workbookViewId="0">
      <selection activeCell="J36" sqref="J36"/>
    </sheetView>
  </sheetViews>
  <sheetFormatPr defaultRowHeight="15" x14ac:dyDescent="0.25"/>
  <sheetData>
    <row r="28" spans="1:10" ht="23.25" x14ac:dyDescent="0.35">
      <c r="A28" s="100" t="s">
        <v>145</v>
      </c>
      <c r="B28" s="100"/>
      <c r="C28" s="100"/>
      <c r="D28" s="100"/>
      <c r="E28" s="100"/>
      <c r="F28" s="100"/>
      <c r="G28" s="100"/>
    </row>
    <row r="29" spans="1:10" ht="23.25" x14ac:dyDescent="0.35">
      <c r="A29" s="121" t="s">
        <v>173</v>
      </c>
      <c r="B29" s="122"/>
      <c r="C29" s="122"/>
      <c r="D29" s="122"/>
      <c r="E29" s="122"/>
      <c r="F29" s="122"/>
      <c r="G29" s="122"/>
      <c r="H29" s="122"/>
      <c r="I29" s="122"/>
      <c r="J29" s="122"/>
    </row>
  </sheetData>
  <mergeCells count="1">
    <mergeCell ref="A29:J29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C4C0BD-42EA-46D5-8D06-A1F94AEB2EF4}">
  <sheetPr>
    <tabColor rgb="FFFFC000"/>
  </sheetPr>
  <dimension ref="A32:J33"/>
  <sheetViews>
    <sheetView workbookViewId="0">
      <selection activeCell="A33" sqref="A33:J33"/>
    </sheetView>
  </sheetViews>
  <sheetFormatPr defaultRowHeight="15" x14ac:dyDescent="0.25"/>
  <sheetData>
    <row r="32" spans="1:6" ht="23.25" x14ac:dyDescent="0.35">
      <c r="A32" s="100" t="s">
        <v>146</v>
      </c>
      <c r="B32" s="100"/>
      <c r="C32" s="100"/>
      <c r="D32" s="100"/>
      <c r="E32" s="100"/>
      <c r="F32" s="100"/>
    </row>
    <row r="33" spans="1:10" ht="23.25" x14ac:dyDescent="0.35">
      <c r="A33" s="121" t="s">
        <v>174</v>
      </c>
      <c r="B33" s="121"/>
      <c r="C33" s="121"/>
      <c r="D33" s="121"/>
      <c r="E33" s="121"/>
      <c r="F33" s="121"/>
      <c r="G33" s="123"/>
      <c r="H33" s="123"/>
      <c r="I33" s="123"/>
      <c r="J33" s="123"/>
    </row>
  </sheetData>
  <mergeCells count="1">
    <mergeCell ref="A33:J33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94B894-046D-403A-ADB8-68F770CEC767}">
  <sheetPr>
    <tabColor rgb="FFFFC000"/>
  </sheetPr>
  <dimension ref="A30:F31"/>
  <sheetViews>
    <sheetView workbookViewId="0">
      <selection activeCell="A31" sqref="A31:F31"/>
    </sheetView>
  </sheetViews>
  <sheetFormatPr defaultRowHeight="15" x14ac:dyDescent="0.25"/>
  <sheetData>
    <row r="30" spans="1:6" ht="23.25" x14ac:dyDescent="0.35">
      <c r="A30" s="100" t="s">
        <v>147</v>
      </c>
      <c r="B30" s="100"/>
      <c r="C30" s="100"/>
      <c r="D30" s="100"/>
    </row>
    <row r="31" spans="1:6" ht="23.25" x14ac:dyDescent="0.35">
      <c r="A31" s="121" t="s">
        <v>175</v>
      </c>
      <c r="B31" s="122"/>
      <c r="C31" s="122"/>
      <c r="D31" s="122"/>
      <c r="E31" s="122"/>
      <c r="F31" s="122"/>
    </row>
  </sheetData>
  <mergeCells count="1">
    <mergeCell ref="A31:F31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3D7659-7305-4AB2-8D4C-433E7340264E}">
  <sheetPr>
    <tabColor rgb="FFFFC000"/>
  </sheetPr>
  <dimension ref="A31:F32"/>
  <sheetViews>
    <sheetView workbookViewId="0"/>
  </sheetViews>
  <sheetFormatPr defaultRowHeight="15" x14ac:dyDescent="0.25"/>
  <sheetData>
    <row r="31" spans="1:6" ht="23.25" x14ac:dyDescent="0.35">
      <c r="A31" s="100" t="s">
        <v>148</v>
      </c>
      <c r="B31" s="100"/>
      <c r="C31" s="100"/>
      <c r="D31" s="100"/>
    </row>
    <row r="32" spans="1:6" ht="23.25" x14ac:dyDescent="0.35">
      <c r="A32" s="121" t="s">
        <v>152</v>
      </c>
      <c r="B32" s="122"/>
      <c r="C32" s="122"/>
      <c r="D32" s="122"/>
      <c r="E32" s="122"/>
      <c r="F32" s="122"/>
    </row>
  </sheetData>
  <mergeCells count="1">
    <mergeCell ref="A32:F32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A390F8-3328-4B4F-AD4C-CC587D556A02}">
  <sheetPr>
    <tabColor rgb="FFFFC000"/>
  </sheetPr>
  <dimension ref="A24:L25"/>
  <sheetViews>
    <sheetView workbookViewId="0">
      <selection activeCell="A25" sqref="A25:L25"/>
    </sheetView>
  </sheetViews>
  <sheetFormatPr defaultRowHeight="15" x14ac:dyDescent="0.25"/>
  <sheetData>
    <row r="24" spans="1:12" ht="23.25" x14ac:dyDescent="0.35">
      <c r="A24" s="100" t="s">
        <v>150</v>
      </c>
      <c r="B24" s="100"/>
      <c r="C24" s="100"/>
      <c r="D24" s="100"/>
      <c r="E24" s="100"/>
      <c r="F24" s="100"/>
      <c r="G24" s="100"/>
    </row>
    <row r="25" spans="1:12" ht="23.25" x14ac:dyDescent="0.35">
      <c r="A25" s="121" t="s">
        <v>151</v>
      </c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</row>
  </sheetData>
  <mergeCells count="1">
    <mergeCell ref="A25:L25"/>
  </mergeCell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S144"/>
  <sheetViews>
    <sheetView zoomScaleNormal="100" workbookViewId="0">
      <selection activeCell="U26" sqref="U26"/>
    </sheetView>
  </sheetViews>
  <sheetFormatPr defaultRowHeight="15" x14ac:dyDescent="0.25"/>
  <cols>
    <col min="1" max="1" width="3.7109375" customWidth="1"/>
    <col min="2" max="156" width="2.42578125" customWidth="1"/>
  </cols>
  <sheetData>
    <row r="1" spans="1:71" ht="13.9" customHeight="1" x14ac:dyDescent="0.25">
      <c r="A1" t="s">
        <v>51</v>
      </c>
      <c r="K1" s="3"/>
      <c r="L1" s="3"/>
      <c r="M1" s="3"/>
      <c r="N1" s="3"/>
      <c r="O1" s="3"/>
      <c r="R1" s="3"/>
      <c r="S1" s="3"/>
    </row>
    <row r="2" spans="1:71" ht="13.9" customHeight="1" x14ac:dyDescent="0.25">
      <c r="A2" s="25" t="s">
        <v>3</v>
      </c>
      <c r="B2" s="34"/>
      <c r="C2" s="1"/>
      <c r="D2" s="1"/>
      <c r="E2" s="1"/>
      <c r="F2" s="1"/>
      <c r="G2" s="1"/>
      <c r="H2" s="1"/>
      <c r="I2" s="1"/>
      <c r="J2" s="1"/>
      <c r="K2" s="34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BS2" s="35"/>
    </row>
    <row r="3" spans="1:71" ht="13.9" customHeight="1" x14ac:dyDescent="0.25">
      <c r="A3" s="58">
        <v>3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</row>
    <row r="4" spans="1:71" ht="13.9" customHeight="1" x14ac:dyDescent="0.25">
      <c r="A4" s="27" t="s">
        <v>5</v>
      </c>
      <c r="B4" s="1"/>
      <c r="C4" s="34"/>
      <c r="D4" s="34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</row>
    <row r="5" spans="1:71" ht="13.9" customHeight="1" x14ac:dyDescent="0.25">
      <c r="A5" s="24" t="s">
        <v>2</v>
      </c>
      <c r="B5" s="1"/>
      <c r="C5" s="1"/>
      <c r="D5" s="1"/>
      <c r="E5" s="34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</row>
    <row r="6" spans="1:71" ht="13.9" customHeight="1" x14ac:dyDescent="0.25">
      <c r="A6" s="59">
        <v>5</v>
      </c>
      <c r="B6" s="1"/>
      <c r="C6" s="1"/>
      <c r="D6" s="1"/>
      <c r="E6" s="34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</row>
    <row r="7" spans="1:71" ht="13.9" customHeight="1" x14ac:dyDescent="0.25">
      <c r="A7" s="60">
        <v>1</v>
      </c>
      <c r="B7" s="1"/>
      <c r="C7" s="1"/>
      <c r="D7" s="34"/>
      <c r="E7" s="1"/>
      <c r="F7" s="1"/>
      <c r="G7" s="34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</row>
    <row r="8" spans="1:71" ht="13.9" customHeight="1" x14ac:dyDescent="0.25">
      <c r="A8" s="60" t="s">
        <v>9</v>
      </c>
      <c r="B8" s="1"/>
      <c r="C8" s="1"/>
      <c r="D8" s="1"/>
      <c r="E8" s="1"/>
      <c r="F8" s="34"/>
      <c r="G8" s="34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</row>
    <row r="9" spans="1:71" ht="13.9" customHeight="1" x14ac:dyDescent="0.25">
      <c r="A9" s="60">
        <v>9</v>
      </c>
      <c r="B9" s="1"/>
      <c r="C9" s="34"/>
      <c r="D9" s="1"/>
      <c r="E9" s="1"/>
      <c r="F9" s="34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</row>
    <row r="10" spans="1:71" ht="13.9" customHeight="1" x14ac:dyDescent="0.25">
      <c r="A10" s="61">
        <v>4</v>
      </c>
      <c r="B10" s="1"/>
      <c r="C10" s="34"/>
      <c r="D10" s="1"/>
      <c r="E10" s="34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</row>
    <row r="11" spans="1:71" ht="13.9" customHeight="1" x14ac:dyDescent="0.25">
      <c r="A11" s="62">
        <v>7</v>
      </c>
      <c r="B11" s="1"/>
      <c r="C11" s="1"/>
      <c r="D11" s="1"/>
      <c r="E11" s="1"/>
      <c r="F11" s="34"/>
      <c r="G11" s="1"/>
      <c r="H11" s="34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</row>
    <row r="12" spans="1:71" ht="13.9" customHeight="1" x14ac:dyDescent="0.25">
      <c r="A12" s="63" t="s">
        <v>8</v>
      </c>
      <c r="B12" s="1"/>
      <c r="C12" s="1"/>
      <c r="D12" s="1"/>
      <c r="E12" s="1"/>
      <c r="F12" s="1"/>
      <c r="G12" s="1"/>
      <c r="H12" s="1"/>
      <c r="I12" s="1"/>
      <c r="J12" s="34"/>
      <c r="K12" s="34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</row>
    <row r="13" spans="1:71" ht="13.9" customHeight="1" x14ac:dyDescent="0.25">
      <c r="A13" s="64" t="s">
        <v>7</v>
      </c>
      <c r="B13" s="1"/>
      <c r="C13" s="1"/>
      <c r="D13" s="1"/>
      <c r="E13" s="1"/>
      <c r="F13" s="1"/>
      <c r="G13" s="1"/>
      <c r="H13" s="34"/>
      <c r="I13" s="1"/>
      <c r="J13" s="1"/>
      <c r="K13" s="1"/>
      <c r="L13" s="1"/>
      <c r="M13" s="34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</row>
    <row r="14" spans="1:71" ht="13.9" customHeight="1" x14ac:dyDescent="0.25">
      <c r="A14" s="26" t="s">
        <v>4</v>
      </c>
      <c r="B14" s="1"/>
      <c r="C14" s="1"/>
      <c r="D14" s="1"/>
      <c r="E14" s="1"/>
      <c r="F14" s="34"/>
      <c r="G14" s="1"/>
      <c r="H14" s="34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</row>
    <row r="15" spans="1:71" ht="13.9" customHeight="1" x14ac:dyDescent="0.25">
      <c r="A15" s="65">
        <v>2</v>
      </c>
      <c r="B15" s="34"/>
      <c r="C15" s="34"/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</row>
    <row r="16" spans="1:71" ht="13.9" customHeight="1" x14ac:dyDescent="0.25">
      <c r="A16" s="66">
        <v>8</v>
      </c>
      <c r="B16" s="1"/>
      <c r="C16" s="1"/>
      <c r="D16" s="1"/>
      <c r="E16" s="1"/>
      <c r="F16" s="34"/>
      <c r="G16" s="34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</row>
    <row r="17" spans="1:58" ht="13.9" customHeight="1" x14ac:dyDescent="0.25">
      <c r="A17" s="67">
        <v>6</v>
      </c>
      <c r="B17" s="1"/>
      <c r="C17" s="1"/>
      <c r="D17" s="1"/>
      <c r="E17" s="1"/>
      <c r="F17" s="1"/>
      <c r="G17" s="1"/>
      <c r="H17" s="34"/>
      <c r="I17" s="1"/>
      <c r="J17" s="34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</row>
    <row r="18" spans="1:58" ht="13.9" customHeight="1" x14ac:dyDescent="0.25">
      <c r="A18" s="68" t="s">
        <v>6</v>
      </c>
      <c r="B18" s="1"/>
      <c r="C18" s="1"/>
      <c r="D18" s="1"/>
      <c r="E18" s="1"/>
      <c r="F18" s="1"/>
      <c r="G18" s="1"/>
      <c r="H18" s="34"/>
      <c r="I18" s="1"/>
      <c r="J18" s="1"/>
      <c r="K18" s="1"/>
      <c r="L18" s="1"/>
      <c r="M18" s="34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</row>
    <row r="19" spans="1:58" ht="13.9" customHeight="1" x14ac:dyDescent="0.25">
      <c r="A19" s="44" t="s">
        <v>10</v>
      </c>
      <c r="B19" s="1"/>
      <c r="C19" s="1"/>
      <c r="D19" s="34"/>
      <c r="E19" s="1"/>
      <c r="F19" s="34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BF19" s="36"/>
    </row>
    <row r="20" spans="1:58" ht="13.9" customHeight="1" x14ac:dyDescent="0.25">
      <c r="A20" s="2" t="s">
        <v>0</v>
      </c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</row>
    <row r="21" spans="1:58" ht="13.9" customHeight="1" x14ac:dyDescent="0.25">
      <c r="A21" s="23">
        <v>1</v>
      </c>
    </row>
    <row r="22" spans="1:58" ht="13.9" customHeight="1" x14ac:dyDescent="0.25"/>
    <row r="23" spans="1:58" ht="13.9" customHeight="1" x14ac:dyDescent="0.25">
      <c r="A23" s="24">
        <v>2</v>
      </c>
    </row>
    <row r="24" spans="1:58" ht="13.9" customHeight="1" x14ac:dyDescent="0.25">
      <c r="A24" s="25">
        <v>3</v>
      </c>
    </row>
    <row r="25" spans="1:58" ht="13.9" customHeight="1" x14ac:dyDescent="0.25">
      <c r="A25" s="26">
        <v>4</v>
      </c>
    </row>
    <row r="26" spans="1:58" ht="13.9" customHeight="1" x14ac:dyDescent="0.25">
      <c r="A26" s="27">
        <v>5</v>
      </c>
    </row>
    <row r="27" spans="1:58" ht="13.9" customHeight="1" x14ac:dyDescent="0.25">
      <c r="A27" s="28">
        <v>6</v>
      </c>
    </row>
    <row r="28" spans="1:58" ht="13.9" customHeight="1" x14ac:dyDescent="0.25">
      <c r="A28" s="29">
        <v>7</v>
      </c>
    </row>
    <row r="29" spans="1:58" ht="13.9" customHeight="1" x14ac:dyDescent="0.25">
      <c r="A29" s="30">
        <v>8</v>
      </c>
    </row>
    <row r="30" spans="1:58" ht="13.9" customHeight="1" x14ac:dyDescent="0.25">
      <c r="A30" s="23">
        <v>9</v>
      </c>
    </row>
    <row r="31" spans="1:58" ht="13.9" customHeight="1" x14ac:dyDescent="0.25">
      <c r="A31" s="24">
        <v>10</v>
      </c>
    </row>
    <row r="32" spans="1:58" ht="13.9" customHeight="1" x14ac:dyDescent="0.25">
      <c r="A32" s="25">
        <v>11</v>
      </c>
    </row>
    <row r="33" spans="1:1" ht="13.9" customHeight="1" x14ac:dyDescent="0.25">
      <c r="A33" s="26">
        <v>12</v>
      </c>
    </row>
    <row r="34" spans="1:1" ht="13.9" customHeight="1" x14ac:dyDescent="0.25">
      <c r="A34" s="27">
        <v>13</v>
      </c>
    </row>
    <row r="35" spans="1:1" ht="13.9" customHeight="1" x14ac:dyDescent="0.25">
      <c r="A35" s="31" t="s">
        <v>6</v>
      </c>
    </row>
    <row r="36" spans="1:1" ht="13.9" customHeight="1" x14ac:dyDescent="0.25">
      <c r="A36" s="32" t="s">
        <v>7</v>
      </c>
    </row>
    <row r="37" spans="1:1" ht="13.9" customHeight="1" x14ac:dyDescent="0.25">
      <c r="A37" s="33" t="s">
        <v>8</v>
      </c>
    </row>
    <row r="38" spans="1:1" ht="13.9" customHeight="1" x14ac:dyDescent="0.25">
      <c r="A38" s="43"/>
    </row>
    <row r="39" spans="1:1" ht="13.9" customHeight="1" x14ac:dyDescent="0.25">
      <c r="A39" s="23" t="s">
        <v>9</v>
      </c>
    </row>
    <row r="40" spans="1:1" ht="13.9" customHeight="1" x14ac:dyDescent="0.25">
      <c r="A40" s="24" t="s">
        <v>10</v>
      </c>
    </row>
    <row r="41" spans="1:1" ht="13.9" customHeight="1" x14ac:dyDescent="0.25">
      <c r="A41" s="4"/>
    </row>
    <row r="42" spans="1:1" ht="13.9" customHeight="1" x14ac:dyDescent="0.25"/>
    <row r="43" spans="1:1" ht="13.9" customHeight="1" x14ac:dyDescent="0.25"/>
    <row r="44" spans="1:1" ht="13.9" customHeight="1" x14ac:dyDescent="0.25"/>
    <row r="45" spans="1:1" ht="13.9" customHeight="1" x14ac:dyDescent="0.25"/>
    <row r="46" spans="1:1" ht="13.9" customHeight="1" x14ac:dyDescent="0.25"/>
    <row r="47" spans="1:1" ht="13.9" customHeight="1" x14ac:dyDescent="0.25"/>
    <row r="48" spans="1:1" ht="13.9" customHeight="1" x14ac:dyDescent="0.25"/>
    <row r="49" ht="13.9" customHeight="1" x14ac:dyDescent="0.25"/>
    <row r="50" ht="13.9" customHeight="1" x14ac:dyDescent="0.25"/>
    <row r="51" ht="13.9" customHeight="1" x14ac:dyDescent="0.25"/>
    <row r="52" ht="13.9" customHeight="1" x14ac:dyDescent="0.25"/>
    <row r="53" ht="13.9" customHeight="1" x14ac:dyDescent="0.25"/>
    <row r="54" ht="13.9" customHeight="1" x14ac:dyDescent="0.25"/>
    <row r="55" ht="13.9" customHeight="1" x14ac:dyDescent="0.25"/>
    <row r="56" ht="13.9" customHeight="1" x14ac:dyDescent="0.25"/>
    <row r="57" ht="13.9" customHeight="1" x14ac:dyDescent="0.25"/>
    <row r="58" ht="13.9" customHeight="1" x14ac:dyDescent="0.25"/>
    <row r="59" ht="13.9" customHeight="1" x14ac:dyDescent="0.25"/>
    <row r="60" ht="13.9" customHeight="1" x14ac:dyDescent="0.25"/>
    <row r="61" ht="13.9" customHeight="1" x14ac:dyDescent="0.25"/>
    <row r="62" ht="13.9" customHeight="1" x14ac:dyDescent="0.25"/>
    <row r="63" ht="13.9" customHeight="1" x14ac:dyDescent="0.25"/>
    <row r="64" ht="13.9" customHeight="1" x14ac:dyDescent="0.25"/>
    <row r="65" ht="13.9" customHeight="1" x14ac:dyDescent="0.25"/>
    <row r="66" ht="13.9" customHeight="1" x14ac:dyDescent="0.25"/>
    <row r="67" ht="13.9" customHeight="1" x14ac:dyDescent="0.25"/>
    <row r="68" ht="13.9" customHeight="1" x14ac:dyDescent="0.25"/>
    <row r="69" ht="13.9" customHeight="1" x14ac:dyDescent="0.25"/>
    <row r="70" ht="13.9" customHeight="1" x14ac:dyDescent="0.25"/>
    <row r="71" ht="13.9" customHeight="1" x14ac:dyDescent="0.25"/>
    <row r="72" ht="13.9" customHeight="1" x14ac:dyDescent="0.25"/>
    <row r="73" ht="13.9" customHeight="1" x14ac:dyDescent="0.25"/>
    <row r="74" ht="13.9" customHeight="1" x14ac:dyDescent="0.25"/>
    <row r="75" ht="13.9" customHeight="1" x14ac:dyDescent="0.25"/>
    <row r="76" ht="13.9" customHeight="1" x14ac:dyDescent="0.25"/>
    <row r="77" ht="13.9" customHeight="1" x14ac:dyDescent="0.25"/>
    <row r="78" ht="13.9" customHeight="1" x14ac:dyDescent="0.25"/>
    <row r="79" ht="13.9" customHeight="1" x14ac:dyDescent="0.25"/>
    <row r="80" ht="13.9" customHeight="1" x14ac:dyDescent="0.25"/>
    <row r="81" ht="13.9" customHeight="1" x14ac:dyDescent="0.25"/>
    <row r="82" ht="13.9" customHeight="1" x14ac:dyDescent="0.25"/>
    <row r="83" ht="13.9" customHeight="1" x14ac:dyDescent="0.25"/>
    <row r="84" ht="13.9" customHeight="1" x14ac:dyDescent="0.25"/>
    <row r="85" ht="13.9" customHeight="1" x14ac:dyDescent="0.25"/>
    <row r="86" ht="13.9" customHeight="1" x14ac:dyDescent="0.25"/>
    <row r="87" ht="13.9" customHeight="1" x14ac:dyDescent="0.25"/>
    <row r="88" ht="13.9" customHeight="1" x14ac:dyDescent="0.25"/>
    <row r="89" ht="13.9" customHeight="1" x14ac:dyDescent="0.25"/>
    <row r="90" ht="13.9" customHeight="1" x14ac:dyDescent="0.25"/>
    <row r="91" ht="13.9" customHeight="1" x14ac:dyDescent="0.25"/>
    <row r="92" ht="13.9" customHeight="1" x14ac:dyDescent="0.25"/>
    <row r="93" ht="13.9" customHeight="1" x14ac:dyDescent="0.25"/>
    <row r="94" ht="13.9" customHeight="1" x14ac:dyDescent="0.25"/>
    <row r="95" ht="13.9" customHeight="1" x14ac:dyDescent="0.25"/>
    <row r="96" ht="13.9" customHeight="1" x14ac:dyDescent="0.25"/>
    <row r="97" ht="13.9" customHeight="1" x14ac:dyDescent="0.25"/>
    <row r="98" ht="13.9" customHeight="1" x14ac:dyDescent="0.25"/>
    <row r="99" ht="13.9" customHeight="1" x14ac:dyDescent="0.25"/>
    <row r="100" ht="13.9" customHeight="1" x14ac:dyDescent="0.25"/>
    <row r="101" ht="13.9" customHeight="1" x14ac:dyDescent="0.25"/>
    <row r="102" ht="13.9" customHeight="1" x14ac:dyDescent="0.25"/>
    <row r="103" ht="13.9" customHeight="1" x14ac:dyDescent="0.25"/>
    <row r="104" ht="13.9" customHeight="1" x14ac:dyDescent="0.25"/>
    <row r="105" ht="13.9" customHeight="1" x14ac:dyDescent="0.25"/>
    <row r="106" ht="13.9" customHeight="1" x14ac:dyDescent="0.25"/>
    <row r="107" ht="13.9" customHeight="1" x14ac:dyDescent="0.25"/>
    <row r="108" ht="13.9" customHeight="1" x14ac:dyDescent="0.25"/>
    <row r="109" ht="13.9" customHeight="1" x14ac:dyDescent="0.25"/>
    <row r="110" ht="13.9" customHeight="1" x14ac:dyDescent="0.25"/>
    <row r="111" ht="13.9" customHeight="1" x14ac:dyDescent="0.25"/>
    <row r="112" ht="13.9" customHeight="1" x14ac:dyDescent="0.25"/>
    <row r="113" ht="13.9" customHeight="1" x14ac:dyDescent="0.25"/>
    <row r="114" ht="13.9" customHeight="1" x14ac:dyDescent="0.25"/>
    <row r="115" ht="13.9" customHeight="1" x14ac:dyDescent="0.25"/>
    <row r="116" ht="13.9" customHeight="1" x14ac:dyDescent="0.25"/>
    <row r="117" ht="13.9" customHeight="1" x14ac:dyDescent="0.25"/>
    <row r="118" ht="13.9" customHeight="1" x14ac:dyDescent="0.25"/>
    <row r="119" ht="13.9" customHeight="1" x14ac:dyDescent="0.25"/>
    <row r="120" ht="13.9" customHeight="1" x14ac:dyDescent="0.25"/>
    <row r="121" ht="13.9" customHeight="1" x14ac:dyDescent="0.25"/>
    <row r="122" ht="13.9" customHeight="1" x14ac:dyDescent="0.25"/>
    <row r="123" ht="13.9" customHeight="1" x14ac:dyDescent="0.25"/>
    <row r="124" ht="13.9" customHeight="1" x14ac:dyDescent="0.25"/>
    <row r="125" ht="13.9" customHeight="1" x14ac:dyDescent="0.25"/>
    <row r="126" ht="13.9" customHeight="1" x14ac:dyDescent="0.25"/>
    <row r="127" ht="13.9" customHeight="1" x14ac:dyDescent="0.25"/>
    <row r="128" ht="13.9" customHeight="1" x14ac:dyDescent="0.25"/>
    <row r="129" ht="13.9" customHeight="1" x14ac:dyDescent="0.25"/>
    <row r="130" ht="13.9" customHeight="1" x14ac:dyDescent="0.25"/>
    <row r="131" ht="13.9" customHeight="1" x14ac:dyDescent="0.25"/>
    <row r="132" ht="13.9" customHeight="1" x14ac:dyDescent="0.25"/>
    <row r="133" ht="13.9" customHeight="1" x14ac:dyDescent="0.25"/>
    <row r="134" ht="13.9" customHeight="1" x14ac:dyDescent="0.25"/>
    <row r="135" ht="13.9" customHeight="1" x14ac:dyDescent="0.25"/>
    <row r="136" ht="13.9" customHeight="1" x14ac:dyDescent="0.25"/>
    <row r="137" ht="13.9" customHeight="1" x14ac:dyDescent="0.25"/>
    <row r="138" ht="13.9" customHeight="1" x14ac:dyDescent="0.25"/>
    <row r="139" ht="13.9" customHeight="1" x14ac:dyDescent="0.25"/>
    <row r="140" ht="13.9" customHeight="1" x14ac:dyDescent="0.25"/>
    <row r="141" ht="13.9" customHeight="1" x14ac:dyDescent="0.25"/>
    <row r="142" ht="13.9" customHeight="1" x14ac:dyDescent="0.25"/>
    <row r="143" ht="13.9" customHeight="1" x14ac:dyDescent="0.25"/>
    <row r="144" ht="13.9" customHeight="1" x14ac:dyDescent="0.25"/>
  </sheetData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1:AJ292"/>
  <sheetViews>
    <sheetView zoomScale="60" zoomScaleNormal="60" workbookViewId="0">
      <selection activeCell="M17" sqref="M17"/>
    </sheetView>
  </sheetViews>
  <sheetFormatPr defaultRowHeight="15" x14ac:dyDescent="0.25"/>
  <cols>
    <col min="1" max="36" width="8.7109375" customWidth="1"/>
  </cols>
  <sheetData>
    <row r="1" spans="1:36" ht="40.15" customHeight="1" x14ac:dyDescent="0.5">
      <c r="L1" s="69" t="e">
        <f>IF(#REF!=#REF!,"P","X")</f>
        <v>#REF!</v>
      </c>
      <c r="M1" s="48" t="e">
        <f>IF(#REF!=#REF!,"O","X")</f>
        <v>#REF!</v>
      </c>
      <c r="N1" s="49" t="s">
        <v>44</v>
      </c>
      <c r="O1" s="49" t="s">
        <v>40</v>
      </c>
      <c r="P1" s="49" t="s">
        <v>36</v>
      </c>
      <c r="Q1" s="37" t="s">
        <v>43</v>
      </c>
      <c r="R1" s="37" t="s">
        <v>34</v>
      </c>
      <c r="S1" s="37" t="s">
        <v>39</v>
      </c>
      <c r="T1" s="37" t="s">
        <v>36</v>
      </c>
      <c r="U1" s="37" t="s">
        <v>46</v>
      </c>
      <c r="V1" s="37" t="s">
        <v>39</v>
      </c>
      <c r="W1" s="47" t="s">
        <v>42</v>
      </c>
      <c r="X1" s="46" t="s">
        <v>38</v>
      </c>
      <c r="Y1" s="37" t="s">
        <v>37</v>
      </c>
      <c r="Z1" s="37" t="s">
        <v>34</v>
      </c>
      <c r="AA1" s="37" t="s">
        <v>39</v>
      </c>
      <c r="AB1" s="37" t="s">
        <v>42</v>
      </c>
      <c r="AC1" s="37" t="s">
        <v>43</v>
      </c>
      <c r="AI1" s="52"/>
    </row>
    <row r="2" spans="1:36" ht="40.15" customHeight="1" x14ac:dyDescent="0.55000000000000004">
      <c r="G2" s="70" t="e">
        <f>G6</f>
        <v>#REF!</v>
      </c>
      <c r="H2" s="57" t="s">
        <v>36</v>
      </c>
      <c r="I2" s="70" t="e">
        <f>M7</f>
        <v>#REF!</v>
      </c>
      <c r="J2" s="57" t="s">
        <v>35</v>
      </c>
      <c r="K2" s="57" t="e">
        <f>IF(#REF!=#REF!,"N","X")</f>
        <v>#REF!</v>
      </c>
      <c r="L2" s="57" t="s">
        <v>35</v>
      </c>
      <c r="M2" s="57" t="s">
        <v>47</v>
      </c>
      <c r="N2" s="70" t="e">
        <f>IF(#REF!=#REF!,"A","X")</f>
        <v>#REF!</v>
      </c>
      <c r="O2" s="57" t="s">
        <v>39</v>
      </c>
      <c r="P2" s="57" t="e">
        <f>IF(#REF!=#REF!,"A","X")</f>
        <v>#REF!</v>
      </c>
      <c r="AI2" s="52"/>
    </row>
    <row r="3" spans="1:36" ht="40.15" customHeight="1" x14ac:dyDescent="0.5">
      <c r="E3" s="54" t="e">
        <f>IF(#REF!=#REF!,"T","X")</f>
        <v>#REF!</v>
      </c>
      <c r="F3" s="38" t="s">
        <v>42</v>
      </c>
      <c r="G3" s="38" t="s">
        <v>50</v>
      </c>
      <c r="H3" s="38" t="s">
        <v>46</v>
      </c>
      <c r="I3" s="56" t="s">
        <v>37</v>
      </c>
      <c r="J3" s="38" t="s">
        <v>48</v>
      </c>
      <c r="K3" s="38" t="e">
        <f>IF(#REF!=#REF!,"N","X")</f>
        <v>#REF!</v>
      </c>
      <c r="L3" s="40" t="e">
        <f>IF(#REF!=#REF!,"A","X")</f>
        <v>#REF!</v>
      </c>
      <c r="M3" s="39" t="s">
        <v>47</v>
      </c>
      <c r="N3" s="38" t="s">
        <v>42</v>
      </c>
      <c r="O3" s="38" t="s">
        <v>34</v>
      </c>
      <c r="P3" s="38" t="s">
        <v>37</v>
      </c>
      <c r="Q3" s="38" t="s">
        <v>40</v>
      </c>
      <c r="R3" s="38" t="s">
        <v>42</v>
      </c>
      <c r="S3" s="40" t="s">
        <v>43</v>
      </c>
      <c r="T3" s="39" t="s">
        <v>47</v>
      </c>
      <c r="U3" s="38" t="s">
        <v>42</v>
      </c>
      <c r="V3" s="38" t="s">
        <v>34</v>
      </c>
      <c r="W3" s="38" t="e">
        <f>IF(#REF!=#REF!,"A","X")</f>
        <v>#REF!</v>
      </c>
      <c r="AI3" s="52"/>
    </row>
    <row r="4" spans="1:36" ht="40.15" customHeight="1" x14ac:dyDescent="0.5">
      <c r="J4" s="50" t="e">
        <f>IF(#REF!=#REF!,"M","X")</f>
        <v>#REF!</v>
      </c>
      <c r="K4" s="51" t="s">
        <v>42</v>
      </c>
      <c r="L4" s="51" t="s">
        <v>46</v>
      </c>
      <c r="M4" s="51" t="s">
        <v>42</v>
      </c>
      <c r="N4" s="51" t="s">
        <v>47</v>
      </c>
      <c r="O4" s="51" t="s">
        <v>49</v>
      </c>
      <c r="P4" s="51" t="s">
        <v>42</v>
      </c>
      <c r="Q4" s="51" t="s">
        <v>41</v>
      </c>
      <c r="R4" s="37" t="s">
        <v>39</v>
      </c>
      <c r="S4" s="53" t="s">
        <v>37</v>
      </c>
      <c r="AD4" s="42"/>
      <c r="AI4" s="52"/>
    </row>
    <row r="5" spans="1:36" ht="40.15" customHeight="1" x14ac:dyDescent="0.5">
      <c r="K5" s="41" t="e">
        <f>IF(#REF!=#REF!,"D","X")</f>
        <v>#REF!</v>
      </c>
      <c r="L5" s="38" t="s">
        <v>42</v>
      </c>
      <c r="M5" s="38" t="s">
        <v>34</v>
      </c>
      <c r="N5" s="38" t="e">
        <f>IF(#REF!=#REF!,"O","X")</f>
        <v>#REF!</v>
      </c>
      <c r="O5" s="38" t="s">
        <v>43</v>
      </c>
      <c r="P5" s="38" t="e">
        <f>IF(#REF!=#REF!,"N","X")</f>
        <v>#REF!</v>
      </c>
      <c r="Q5" s="40" t="e">
        <f>IF(#REF!=#REF!,"A","X")</f>
        <v>#REF!</v>
      </c>
      <c r="R5" s="55" t="e">
        <f>IF(#REF!=#REF!,"N","X")</f>
        <v>#REF!</v>
      </c>
      <c r="S5" s="38" t="s">
        <v>36</v>
      </c>
      <c r="T5" s="38" t="s">
        <v>34</v>
      </c>
      <c r="U5" s="38" t="e">
        <f>IF(#REF!=#REF!,"O","X")</f>
        <v>#REF!</v>
      </c>
      <c r="V5" s="38" t="s">
        <v>33</v>
      </c>
      <c r="W5" s="38" t="e">
        <f>IF(#REF!=#REF!,"A","X")</f>
        <v>#REF!</v>
      </c>
      <c r="AD5" s="42"/>
      <c r="AI5" s="52"/>
    </row>
    <row r="6" spans="1:36" ht="40.15" customHeight="1" x14ac:dyDescent="0.5">
      <c r="A6" s="48" t="e">
        <f>IF(#REF!=#REF!,"O","X")</f>
        <v>#REF!</v>
      </c>
      <c r="B6" s="49" t="s">
        <v>41</v>
      </c>
      <c r="C6" s="49" t="s">
        <v>33</v>
      </c>
      <c r="D6" s="49" t="s">
        <v>36</v>
      </c>
      <c r="E6" s="49" t="s">
        <v>46</v>
      </c>
      <c r="F6" s="49" t="s">
        <v>37</v>
      </c>
      <c r="G6" s="45" t="e">
        <f>IF(#REF!=#REF!,"Z","X")</f>
        <v>#REF!</v>
      </c>
      <c r="H6" s="49" t="s">
        <v>37</v>
      </c>
      <c r="I6" s="49" t="s">
        <v>41</v>
      </c>
      <c r="J6" s="49" t="e">
        <f>IF(#REF!=#REF!,"A","X")</f>
        <v>#REF!</v>
      </c>
      <c r="K6" s="49" t="e">
        <f>IF(#REF!=#REF!,"N","X")</f>
        <v>#REF!</v>
      </c>
      <c r="L6" s="49" t="s">
        <v>39</v>
      </c>
      <c r="M6" s="49" t="s">
        <v>42</v>
      </c>
      <c r="AI6" s="52"/>
    </row>
    <row r="7" spans="1:36" ht="40.15" customHeight="1" x14ac:dyDescent="0.5">
      <c r="A7" s="54" t="e">
        <f>IF(#REF!=#REF!,"O","X")</f>
        <v>#REF!</v>
      </c>
      <c r="B7" s="37" t="s">
        <v>41</v>
      </c>
      <c r="C7" s="37" t="s">
        <v>33</v>
      </c>
      <c r="D7" s="37" t="s">
        <v>36</v>
      </c>
      <c r="E7" s="37" t="e">
        <f>IF(#REF!=#REF!,"N","X")</f>
        <v>#REF!</v>
      </c>
      <c r="F7" s="37" t="s">
        <v>37</v>
      </c>
      <c r="G7" s="37" t="e">
        <f>IF(#REF!=#REF!,"Z","X")</f>
        <v>#REF!</v>
      </c>
      <c r="H7" s="37" t="e">
        <f>IF(#REF!=#REF!,"A","X")</f>
        <v>#REF!</v>
      </c>
      <c r="I7" s="37" t="s">
        <v>38</v>
      </c>
      <c r="J7" s="37" t="s">
        <v>37</v>
      </c>
      <c r="K7" s="37" t="s">
        <v>39</v>
      </c>
      <c r="L7" s="37" t="s">
        <v>44</v>
      </c>
      <c r="M7" s="37" t="e">
        <f>IF(#REF!=#REF!,"K","X")</f>
        <v>#REF!</v>
      </c>
      <c r="N7" s="47" t="e">
        <f>IF(#REF!=#REF!,"A","X")</f>
        <v>#REF!</v>
      </c>
      <c r="O7" s="46" t="s">
        <v>44</v>
      </c>
      <c r="P7" s="38" t="s">
        <v>40</v>
      </c>
      <c r="Q7" s="37" t="s">
        <v>41</v>
      </c>
      <c r="R7" s="37" t="s">
        <v>45</v>
      </c>
      <c r="S7" s="37" t="e">
        <f>IF(#REF!=#REF!,"K","X")</f>
        <v>#REF!</v>
      </c>
      <c r="T7" s="37" t="s">
        <v>40</v>
      </c>
      <c r="U7" s="37" t="s">
        <v>45</v>
      </c>
      <c r="V7" s="37" t="s">
        <v>41</v>
      </c>
      <c r="W7" s="37" t="e">
        <f>IF(#REF!=#REF!,"A","X")</f>
        <v>#REF!</v>
      </c>
      <c r="AD7" s="42"/>
      <c r="AI7" s="52"/>
    </row>
    <row r="8" spans="1:36" ht="40.15" customHeight="1" x14ac:dyDescent="0.5">
      <c r="N8" s="42"/>
    </row>
    <row r="9" spans="1:36" ht="40.15" customHeight="1" x14ac:dyDescent="0.55000000000000004">
      <c r="A9" s="126"/>
      <c r="B9" s="127"/>
      <c r="C9" s="127"/>
      <c r="D9" s="127"/>
      <c r="E9" s="127"/>
      <c r="F9" s="127"/>
      <c r="G9" s="127"/>
      <c r="H9" s="127"/>
      <c r="I9" s="127"/>
      <c r="J9" s="127"/>
      <c r="K9" s="127"/>
      <c r="L9" s="127"/>
      <c r="M9" s="127"/>
      <c r="N9" s="127"/>
      <c r="O9" s="127"/>
      <c r="P9" s="127"/>
      <c r="Q9" s="127"/>
      <c r="R9" s="127"/>
      <c r="S9" s="127"/>
      <c r="T9" s="127"/>
      <c r="U9" s="127"/>
      <c r="V9" s="127"/>
      <c r="W9" s="127"/>
      <c r="X9" s="127"/>
      <c r="Y9" s="127"/>
      <c r="Z9" s="127"/>
      <c r="AA9" s="127"/>
      <c r="AB9" s="128"/>
      <c r="AC9" s="128"/>
      <c r="AD9" s="128"/>
      <c r="AE9" s="128"/>
      <c r="AF9" s="128"/>
      <c r="AG9" s="128"/>
      <c r="AH9" s="128"/>
      <c r="AI9" s="128"/>
      <c r="AJ9" s="128"/>
    </row>
    <row r="10" spans="1:36" ht="40.15" customHeight="1" x14ac:dyDescent="0.55000000000000004">
      <c r="A10" s="129"/>
      <c r="B10" s="130"/>
      <c r="C10" s="130"/>
      <c r="D10" s="130"/>
      <c r="E10" s="130"/>
      <c r="F10" s="130"/>
      <c r="G10" s="130"/>
      <c r="H10" s="130"/>
      <c r="I10" s="130"/>
      <c r="J10" s="130"/>
      <c r="K10" s="130"/>
      <c r="L10" s="130"/>
      <c r="M10" s="130"/>
      <c r="N10" s="130"/>
      <c r="O10" s="130"/>
      <c r="P10" s="130"/>
      <c r="Q10" s="130"/>
      <c r="R10" s="130"/>
      <c r="S10" s="130"/>
      <c r="T10" s="130"/>
      <c r="U10" s="130"/>
      <c r="V10" s="130"/>
      <c r="W10" s="130"/>
      <c r="X10" s="130"/>
      <c r="Y10" s="130"/>
      <c r="Z10" s="130"/>
      <c r="AA10" s="130"/>
      <c r="AB10" s="130"/>
      <c r="AC10" s="130"/>
      <c r="AD10" s="130"/>
      <c r="AE10" s="130"/>
      <c r="AF10" s="130"/>
      <c r="AG10" s="130"/>
      <c r="AH10" s="130"/>
      <c r="AI10" s="130"/>
      <c r="AJ10" s="130"/>
    </row>
    <row r="11" spans="1:36" ht="40.15" customHeight="1" x14ac:dyDescent="0.25"/>
    <row r="12" spans="1:36" ht="40.15" customHeight="1" x14ac:dyDescent="0.25"/>
    <row r="13" spans="1:36" ht="40.15" customHeight="1" x14ac:dyDescent="0.25"/>
    <row r="14" spans="1:36" ht="40.15" customHeight="1" x14ac:dyDescent="0.25"/>
    <row r="15" spans="1:36" ht="40.15" customHeight="1" x14ac:dyDescent="0.25"/>
    <row r="16" spans="1:36" ht="40.15" customHeight="1" x14ac:dyDescent="0.25"/>
    <row r="17" ht="40.15" customHeight="1" x14ac:dyDescent="0.25"/>
    <row r="18" ht="40.15" customHeight="1" x14ac:dyDescent="0.25"/>
    <row r="19" ht="40.15" customHeight="1" x14ac:dyDescent="0.25"/>
    <row r="20" ht="40.15" customHeight="1" x14ac:dyDescent="0.25"/>
    <row r="21" ht="40.15" customHeight="1" x14ac:dyDescent="0.25"/>
    <row r="22" ht="40.15" customHeight="1" x14ac:dyDescent="0.25"/>
    <row r="23" ht="40.15" customHeight="1" x14ac:dyDescent="0.25"/>
    <row r="24" ht="40.15" customHeight="1" x14ac:dyDescent="0.25"/>
    <row r="25" ht="40.15" customHeight="1" x14ac:dyDescent="0.25"/>
    <row r="26" ht="40.15" customHeight="1" x14ac:dyDescent="0.25"/>
    <row r="27" ht="40.15" customHeight="1" x14ac:dyDescent="0.25"/>
    <row r="28" ht="40.15" customHeight="1" x14ac:dyDescent="0.25"/>
    <row r="29" ht="40.15" customHeight="1" x14ac:dyDescent="0.25"/>
    <row r="30" ht="40.15" customHeight="1" x14ac:dyDescent="0.25"/>
    <row r="31" ht="40.15" customHeight="1" x14ac:dyDescent="0.25"/>
    <row r="32" ht="40.15" customHeight="1" x14ac:dyDescent="0.25"/>
    <row r="33" ht="40.15" customHeight="1" x14ac:dyDescent="0.25"/>
    <row r="34" ht="40.15" customHeight="1" x14ac:dyDescent="0.25"/>
    <row r="35" ht="40.15" customHeight="1" x14ac:dyDescent="0.25"/>
    <row r="36" ht="40.15" customHeight="1" x14ac:dyDescent="0.25"/>
    <row r="37" ht="40.15" customHeight="1" x14ac:dyDescent="0.25"/>
    <row r="38" ht="40.15" customHeight="1" x14ac:dyDescent="0.25"/>
    <row r="39" ht="40.15" customHeight="1" x14ac:dyDescent="0.25"/>
    <row r="40" ht="40.15" customHeight="1" x14ac:dyDescent="0.25"/>
    <row r="41" ht="40.15" customHeight="1" x14ac:dyDescent="0.25"/>
    <row r="42" ht="40.15" customHeight="1" x14ac:dyDescent="0.25"/>
    <row r="43" ht="40.15" customHeight="1" x14ac:dyDescent="0.25"/>
    <row r="44" ht="40.15" customHeight="1" x14ac:dyDescent="0.25"/>
    <row r="45" ht="40.15" customHeight="1" x14ac:dyDescent="0.25"/>
    <row r="46" ht="40.15" customHeight="1" x14ac:dyDescent="0.25"/>
    <row r="47" ht="40.15" customHeight="1" x14ac:dyDescent="0.25"/>
    <row r="48" ht="40.15" customHeight="1" x14ac:dyDescent="0.25"/>
    <row r="49" ht="40.15" customHeight="1" x14ac:dyDescent="0.25"/>
    <row r="50" ht="40.15" customHeight="1" x14ac:dyDescent="0.25"/>
    <row r="51" ht="40.15" customHeight="1" x14ac:dyDescent="0.25"/>
    <row r="52" ht="40.15" customHeight="1" x14ac:dyDescent="0.25"/>
    <row r="53" ht="40.15" customHeight="1" x14ac:dyDescent="0.25"/>
    <row r="54" ht="40.15" customHeight="1" x14ac:dyDescent="0.25"/>
    <row r="55" ht="40.15" customHeight="1" x14ac:dyDescent="0.25"/>
    <row r="56" ht="40.15" customHeight="1" x14ac:dyDescent="0.25"/>
    <row r="57" ht="40.15" customHeight="1" x14ac:dyDescent="0.25"/>
    <row r="58" ht="40.15" customHeight="1" x14ac:dyDescent="0.25"/>
    <row r="59" ht="40.15" customHeight="1" x14ac:dyDescent="0.25"/>
    <row r="60" ht="40.15" customHeight="1" x14ac:dyDescent="0.25"/>
    <row r="61" ht="40.15" customHeight="1" x14ac:dyDescent="0.25"/>
    <row r="62" ht="40.15" customHeight="1" x14ac:dyDescent="0.25"/>
    <row r="63" ht="40.15" customHeight="1" x14ac:dyDescent="0.25"/>
    <row r="64" ht="40.15" customHeight="1" x14ac:dyDescent="0.25"/>
    <row r="65" ht="40.15" customHeight="1" x14ac:dyDescent="0.25"/>
    <row r="66" ht="40.15" customHeight="1" x14ac:dyDescent="0.25"/>
    <row r="67" ht="40.15" customHeight="1" x14ac:dyDescent="0.25"/>
    <row r="68" ht="40.15" customHeight="1" x14ac:dyDescent="0.25"/>
    <row r="69" ht="40.15" customHeight="1" x14ac:dyDescent="0.25"/>
    <row r="70" ht="40.15" customHeight="1" x14ac:dyDescent="0.25"/>
    <row r="71" ht="40.15" customHeight="1" x14ac:dyDescent="0.25"/>
    <row r="72" ht="40.15" customHeight="1" x14ac:dyDescent="0.25"/>
    <row r="73" ht="40.15" customHeight="1" x14ac:dyDescent="0.25"/>
    <row r="74" ht="40.15" customHeight="1" x14ac:dyDescent="0.25"/>
    <row r="75" ht="40.15" customHeight="1" x14ac:dyDescent="0.25"/>
    <row r="76" ht="40.15" customHeight="1" x14ac:dyDescent="0.25"/>
    <row r="77" ht="40.15" customHeight="1" x14ac:dyDescent="0.25"/>
    <row r="78" ht="40.15" customHeight="1" x14ac:dyDescent="0.25"/>
    <row r="79" ht="40.15" customHeight="1" x14ac:dyDescent="0.25"/>
    <row r="80" ht="40.15" customHeight="1" x14ac:dyDescent="0.25"/>
    <row r="81" ht="40.15" customHeight="1" x14ac:dyDescent="0.25"/>
    <row r="82" ht="40.15" customHeight="1" x14ac:dyDescent="0.25"/>
    <row r="83" ht="40.15" customHeight="1" x14ac:dyDescent="0.25"/>
    <row r="84" ht="40.15" customHeight="1" x14ac:dyDescent="0.25"/>
    <row r="85" ht="40.15" customHeight="1" x14ac:dyDescent="0.25"/>
    <row r="86" ht="40.15" customHeight="1" x14ac:dyDescent="0.25"/>
    <row r="87" ht="40.15" customHeight="1" x14ac:dyDescent="0.25"/>
    <row r="88" ht="40.15" customHeight="1" x14ac:dyDescent="0.25"/>
    <row r="89" ht="40.15" customHeight="1" x14ac:dyDescent="0.25"/>
    <row r="90" ht="40.15" customHeight="1" x14ac:dyDescent="0.25"/>
    <row r="91" ht="40.15" customHeight="1" x14ac:dyDescent="0.25"/>
    <row r="92" ht="40.15" customHeight="1" x14ac:dyDescent="0.25"/>
    <row r="93" ht="40.15" customHeight="1" x14ac:dyDescent="0.25"/>
    <row r="94" ht="40.15" customHeight="1" x14ac:dyDescent="0.25"/>
    <row r="95" ht="40.15" customHeight="1" x14ac:dyDescent="0.25"/>
    <row r="96" ht="40.15" customHeight="1" x14ac:dyDescent="0.25"/>
    <row r="97" ht="40.15" customHeight="1" x14ac:dyDescent="0.25"/>
    <row r="98" ht="40.15" customHeight="1" x14ac:dyDescent="0.25"/>
    <row r="99" ht="40.15" customHeight="1" x14ac:dyDescent="0.25"/>
    <row r="100" ht="40.15" customHeight="1" x14ac:dyDescent="0.25"/>
    <row r="101" ht="40.15" customHeight="1" x14ac:dyDescent="0.25"/>
    <row r="102" ht="40.15" customHeight="1" x14ac:dyDescent="0.25"/>
    <row r="103" ht="40.15" customHeight="1" x14ac:dyDescent="0.25"/>
    <row r="104" ht="40.15" customHeight="1" x14ac:dyDescent="0.25"/>
    <row r="105" ht="40.15" customHeight="1" x14ac:dyDescent="0.25"/>
    <row r="106" ht="40.15" customHeight="1" x14ac:dyDescent="0.25"/>
    <row r="107" ht="40.15" customHeight="1" x14ac:dyDescent="0.25"/>
    <row r="108" ht="40.15" customHeight="1" x14ac:dyDescent="0.25"/>
    <row r="109" ht="40.15" customHeight="1" x14ac:dyDescent="0.25"/>
    <row r="110" ht="40.15" customHeight="1" x14ac:dyDescent="0.25"/>
    <row r="111" ht="40.15" customHeight="1" x14ac:dyDescent="0.25"/>
    <row r="112" ht="40.15" customHeight="1" x14ac:dyDescent="0.25"/>
    <row r="113" ht="40.15" customHeight="1" x14ac:dyDescent="0.25"/>
    <row r="114" ht="40.15" customHeight="1" x14ac:dyDescent="0.25"/>
    <row r="115" ht="40.15" customHeight="1" x14ac:dyDescent="0.25"/>
    <row r="116" ht="40.15" customHeight="1" x14ac:dyDescent="0.25"/>
    <row r="117" ht="40.15" customHeight="1" x14ac:dyDescent="0.25"/>
    <row r="118" ht="40.15" customHeight="1" x14ac:dyDescent="0.25"/>
    <row r="119" ht="40.15" customHeight="1" x14ac:dyDescent="0.25"/>
    <row r="120" ht="40.15" customHeight="1" x14ac:dyDescent="0.25"/>
    <row r="121" ht="40.15" customHeight="1" x14ac:dyDescent="0.25"/>
    <row r="122" ht="40.15" customHeight="1" x14ac:dyDescent="0.25"/>
    <row r="123" ht="40.15" customHeight="1" x14ac:dyDescent="0.25"/>
    <row r="124" ht="40.15" customHeight="1" x14ac:dyDescent="0.25"/>
    <row r="125" ht="40.15" customHeight="1" x14ac:dyDescent="0.25"/>
    <row r="126" ht="40.15" customHeight="1" x14ac:dyDescent="0.25"/>
    <row r="127" ht="40.15" customHeight="1" x14ac:dyDescent="0.25"/>
    <row r="128" ht="40.15" customHeight="1" x14ac:dyDescent="0.25"/>
    <row r="129" ht="40.15" customHeight="1" x14ac:dyDescent="0.25"/>
    <row r="130" ht="40.15" customHeight="1" x14ac:dyDescent="0.25"/>
    <row r="131" ht="40.15" customHeight="1" x14ac:dyDescent="0.25"/>
    <row r="132" ht="40.15" customHeight="1" x14ac:dyDescent="0.25"/>
    <row r="133" ht="40.15" customHeight="1" x14ac:dyDescent="0.25"/>
    <row r="134" ht="40.15" customHeight="1" x14ac:dyDescent="0.25"/>
    <row r="135" ht="40.15" customHeight="1" x14ac:dyDescent="0.25"/>
    <row r="136" ht="40.15" customHeight="1" x14ac:dyDescent="0.25"/>
    <row r="137" ht="40.15" customHeight="1" x14ac:dyDescent="0.25"/>
    <row r="138" ht="40.15" customHeight="1" x14ac:dyDescent="0.25"/>
    <row r="139" ht="40.15" customHeight="1" x14ac:dyDescent="0.25"/>
    <row r="140" ht="40.15" customHeight="1" x14ac:dyDescent="0.25"/>
    <row r="141" ht="40.15" customHeight="1" x14ac:dyDescent="0.25"/>
    <row r="142" ht="40.15" customHeight="1" x14ac:dyDescent="0.25"/>
    <row r="143" ht="40.15" customHeight="1" x14ac:dyDescent="0.25"/>
    <row r="144" ht="40.15" customHeight="1" x14ac:dyDescent="0.25"/>
    <row r="145" ht="40.15" customHeight="1" x14ac:dyDescent="0.25"/>
    <row r="146" ht="40.15" customHeight="1" x14ac:dyDescent="0.25"/>
    <row r="147" ht="40.15" customHeight="1" x14ac:dyDescent="0.25"/>
    <row r="148" ht="40.15" customHeight="1" x14ac:dyDescent="0.25"/>
    <row r="149" ht="40.15" customHeight="1" x14ac:dyDescent="0.25"/>
    <row r="150" ht="40.15" customHeight="1" x14ac:dyDescent="0.25"/>
    <row r="151" ht="40.15" customHeight="1" x14ac:dyDescent="0.25"/>
    <row r="152" ht="40.15" customHeight="1" x14ac:dyDescent="0.25"/>
    <row r="153" ht="40.15" customHeight="1" x14ac:dyDescent="0.25"/>
    <row r="154" ht="40.15" customHeight="1" x14ac:dyDescent="0.25"/>
    <row r="155" ht="40.15" customHeight="1" x14ac:dyDescent="0.25"/>
    <row r="156" ht="40.15" customHeight="1" x14ac:dyDescent="0.25"/>
    <row r="157" ht="40.15" customHeight="1" x14ac:dyDescent="0.25"/>
    <row r="158" ht="40.15" customHeight="1" x14ac:dyDescent="0.25"/>
    <row r="159" ht="40.15" customHeight="1" x14ac:dyDescent="0.25"/>
    <row r="160" ht="40.15" customHeight="1" x14ac:dyDescent="0.25"/>
    <row r="161" ht="40.15" customHeight="1" x14ac:dyDescent="0.25"/>
    <row r="162" ht="40.15" customHeight="1" x14ac:dyDescent="0.25"/>
    <row r="163" ht="40.15" customHeight="1" x14ac:dyDescent="0.25"/>
    <row r="164" ht="40.15" customHeight="1" x14ac:dyDescent="0.25"/>
    <row r="165" ht="40.15" customHeight="1" x14ac:dyDescent="0.25"/>
    <row r="166" ht="40.15" customHeight="1" x14ac:dyDescent="0.25"/>
    <row r="167" ht="40.15" customHeight="1" x14ac:dyDescent="0.25"/>
    <row r="168" ht="40.15" customHeight="1" x14ac:dyDescent="0.25"/>
    <row r="169" ht="40.15" customHeight="1" x14ac:dyDescent="0.25"/>
    <row r="170" ht="40.15" customHeight="1" x14ac:dyDescent="0.25"/>
    <row r="171" ht="40.15" customHeight="1" x14ac:dyDescent="0.25"/>
    <row r="172" ht="40.15" customHeight="1" x14ac:dyDescent="0.25"/>
    <row r="173" ht="40.15" customHeight="1" x14ac:dyDescent="0.25"/>
    <row r="174" ht="40.15" customHeight="1" x14ac:dyDescent="0.25"/>
    <row r="175" ht="40.15" customHeight="1" x14ac:dyDescent="0.25"/>
    <row r="176" ht="40.15" customHeight="1" x14ac:dyDescent="0.25"/>
    <row r="177" ht="40.15" customHeight="1" x14ac:dyDescent="0.25"/>
    <row r="178" ht="40.15" customHeight="1" x14ac:dyDescent="0.25"/>
    <row r="179" ht="40.15" customHeight="1" x14ac:dyDescent="0.25"/>
    <row r="180" ht="40.15" customHeight="1" x14ac:dyDescent="0.25"/>
    <row r="181" ht="40.15" customHeight="1" x14ac:dyDescent="0.25"/>
    <row r="182" ht="40.15" customHeight="1" x14ac:dyDescent="0.25"/>
    <row r="183" ht="40.15" customHeight="1" x14ac:dyDescent="0.25"/>
    <row r="184" ht="40.15" customHeight="1" x14ac:dyDescent="0.25"/>
    <row r="185" ht="40.15" customHeight="1" x14ac:dyDescent="0.25"/>
    <row r="186" ht="40.15" customHeight="1" x14ac:dyDescent="0.25"/>
    <row r="187" ht="40.15" customHeight="1" x14ac:dyDescent="0.25"/>
    <row r="188" ht="40.15" customHeight="1" x14ac:dyDescent="0.25"/>
    <row r="189" ht="40.15" customHeight="1" x14ac:dyDescent="0.25"/>
    <row r="190" ht="40.15" customHeight="1" x14ac:dyDescent="0.25"/>
    <row r="191" ht="40.15" customHeight="1" x14ac:dyDescent="0.25"/>
    <row r="192" ht="40.15" customHeight="1" x14ac:dyDescent="0.25"/>
    <row r="193" ht="40.15" customHeight="1" x14ac:dyDescent="0.25"/>
    <row r="194" ht="40.15" customHeight="1" x14ac:dyDescent="0.25"/>
    <row r="195" ht="40.15" customHeight="1" x14ac:dyDescent="0.25"/>
    <row r="196" ht="40.15" customHeight="1" x14ac:dyDescent="0.25"/>
    <row r="197" ht="40.15" customHeight="1" x14ac:dyDescent="0.25"/>
    <row r="198" ht="40.15" customHeight="1" x14ac:dyDescent="0.25"/>
    <row r="199" ht="40.15" customHeight="1" x14ac:dyDescent="0.25"/>
    <row r="200" ht="40.15" customHeight="1" x14ac:dyDescent="0.25"/>
    <row r="201" ht="40.15" customHeight="1" x14ac:dyDescent="0.25"/>
    <row r="202" ht="40.15" customHeight="1" x14ac:dyDescent="0.25"/>
    <row r="203" ht="40.15" customHeight="1" x14ac:dyDescent="0.25"/>
    <row r="204" ht="40.15" customHeight="1" x14ac:dyDescent="0.25"/>
    <row r="205" ht="40.15" customHeight="1" x14ac:dyDescent="0.25"/>
    <row r="206" ht="40.15" customHeight="1" x14ac:dyDescent="0.25"/>
    <row r="207" ht="40.15" customHeight="1" x14ac:dyDescent="0.25"/>
    <row r="208" ht="40.15" customHeight="1" x14ac:dyDescent="0.25"/>
    <row r="209" ht="40.15" customHeight="1" x14ac:dyDescent="0.25"/>
    <row r="210" ht="40.15" customHeight="1" x14ac:dyDescent="0.25"/>
    <row r="211" ht="40.15" customHeight="1" x14ac:dyDescent="0.25"/>
    <row r="212" ht="40.15" customHeight="1" x14ac:dyDescent="0.25"/>
    <row r="213" ht="40.15" customHeight="1" x14ac:dyDescent="0.25"/>
    <row r="214" ht="40.15" customHeight="1" x14ac:dyDescent="0.25"/>
    <row r="215" ht="40.15" customHeight="1" x14ac:dyDescent="0.25"/>
    <row r="216" ht="40.15" customHeight="1" x14ac:dyDescent="0.25"/>
    <row r="217" ht="40.15" customHeight="1" x14ac:dyDescent="0.25"/>
    <row r="218" ht="40.15" customHeight="1" x14ac:dyDescent="0.25"/>
    <row r="219" ht="40.15" customHeight="1" x14ac:dyDescent="0.25"/>
    <row r="220" ht="40.15" customHeight="1" x14ac:dyDescent="0.25"/>
    <row r="221" ht="40.15" customHeight="1" x14ac:dyDescent="0.25"/>
    <row r="222" ht="40.15" customHeight="1" x14ac:dyDescent="0.25"/>
    <row r="223" ht="40.15" customHeight="1" x14ac:dyDescent="0.25"/>
    <row r="224" ht="40.15" customHeight="1" x14ac:dyDescent="0.25"/>
    <row r="225" ht="40.15" customHeight="1" x14ac:dyDescent="0.25"/>
    <row r="226" ht="40.15" customHeight="1" x14ac:dyDescent="0.25"/>
    <row r="227" ht="40.15" customHeight="1" x14ac:dyDescent="0.25"/>
    <row r="228" ht="40.15" customHeight="1" x14ac:dyDescent="0.25"/>
    <row r="229" ht="40.15" customHeight="1" x14ac:dyDescent="0.25"/>
    <row r="230" ht="40.15" customHeight="1" x14ac:dyDescent="0.25"/>
    <row r="231" ht="40.15" customHeight="1" x14ac:dyDescent="0.25"/>
    <row r="232" ht="40.15" customHeight="1" x14ac:dyDescent="0.25"/>
    <row r="233" ht="40.15" customHeight="1" x14ac:dyDescent="0.25"/>
    <row r="234" ht="40.15" customHeight="1" x14ac:dyDescent="0.25"/>
    <row r="235" ht="40.15" customHeight="1" x14ac:dyDescent="0.25"/>
    <row r="236" ht="40.15" customHeight="1" x14ac:dyDescent="0.25"/>
    <row r="237" ht="40.15" customHeight="1" x14ac:dyDescent="0.25"/>
    <row r="238" ht="40.15" customHeight="1" x14ac:dyDescent="0.25"/>
    <row r="239" ht="40.15" customHeight="1" x14ac:dyDescent="0.25"/>
    <row r="240" ht="40.15" customHeight="1" x14ac:dyDescent="0.25"/>
    <row r="241" ht="40.15" customHeight="1" x14ac:dyDescent="0.25"/>
    <row r="242" ht="40.15" customHeight="1" x14ac:dyDescent="0.25"/>
    <row r="243" ht="40.15" customHeight="1" x14ac:dyDescent="0.25"/>
    <row r="244" ht="40.15" customHeight="1" x14ac:dyDescent="0.25"/>
    <row r="245" ht="40.15" customHeight="1" x14ac:dyDescent="0.25"/>
    <row r="246" ht="40.15" customHeight="1" x14ac:dyDescent="0.25"/>
    <row r="247" ht="40.15" customHeight="1" x14ac:dyDescent="0.25"/>
    <row r="248" ht="40.15" customHeight="1" x14ac:dyDescent="0.25"/>
    <row r="249" ht="40.15" customHeight="1" x14ac:dyDescent="0.25"/>
    <row r="250" ht="40.15" customHeight="1" x14ac:dyDescent="0.25"/>
    <row r="251" ht="40.15" customHeight="1" x14ac:dyDescent="0.25"/>
    <row r="252" ht="40.15" customHeight="1" x14ac:dyDescent="0.25"/>
    <row r="253" ht="40.15" customHeight="1" x14ac:dyDescent="0.25"/>
    <row r="254" ht="40.15" customHeight="1" x14ac:dyDescent="0.25"/>
    <row r="255" ht="40.15" customHeight="1" x14ac:dyDescent="0.25"/>
    <row r="256" ht="40.15" customHeight="1" x14ac:dyDescent="0.25"/>
    <row r="257" ht="40.15" customHeight="1" x14ac:dyDescent="0.25"/>
    <row r="258" ht="40.15" customHeight="1" x14ac:dyDescent="0.25"/>
    <row r="259" ht="40.15" customHeight="1" x14ac:dyDescent="0.25"/>
    <row r="260" ht="40.15" customHeight="1" x14ac:dyDescent="0.25"/>
    <row r="261" ht="40.15" customHeight="1" x14ac:dyDescent="0.25"/>
    <row r="262" ht="40.15" customHeight="1" x14ac:dyDescent="0.25"/>
    <row r="263" ht="40.15" customHeight="1" x14ac:dyDescent="0.25"/>
    <row r="264" ht="40.15" customHeight="1" x14ac:dyDescent="0.25"/>
    <row r="265" ht="40.15" customHeight="1" x14ac:dyDescent="0.25"/>
    <row r="266" ht="40.15" customHeight="1" x14ac:dyDescent="0.25"/>
    <row r="267" ht="40.15" customHeight="1" x14ac:dyDescent="0.25"/>
    <row r="268" ht="40.15" customHeight="1" x14ac:dyDescent="0.25"/>
    <row r="269" ht="40.15" customHeight="1" x14ac:dyDescent="0.25"/>
    <row r="270" ht="40.15" customHeight="1" x14ac:dyDescent="0.25"/>
    <row r="271" ht="40.15" customHeight="1" x14ac:dyDescent="0.25"/>
    <row r="272" ht="40.15" customHeight="1" x14ac:dyDescent="0.25"/>
    <row r="273" ht="40.15" customHeight="1" x14ac:dyDescent="0.25"/>
    <row r="274" ht="40.15" customHeight="1" x14ac:dyDescent="0.25"/>
    <row r="275" ht="40.15" customHeight="1" x14ac:dyDescent="0.25"/>
    <row r="276" ht="40.15" customHeight="1" x14ac:dyDescent="0.25"/>
    <row r="277" ht="40.15" customHeight="1" x14ac:dyDescent="0.25"/>
    <row r="278" ht="40.15" customHeight="1" x14ac:dyDescent="0.25"/>
    <row r="279" ht="40.15" customHeight="1" x14ac:dyDescent="0.25"/>
    <row r="280" ht="40.15" customHeight="1" x14ac:dyDescent="0.25"/>
    <row r="281" ht="40.15" customHeight="1" x14ac:dyDescent="0.25"/>
    <row r="282" ht="40.15" customHeight="1" x14ac:dyDescent="0.25"/>
    <row r="283" ht="40.15" customHeight="1" x14ac:dyDescent="0.25"/>
    <row r="284" ht="40.15" customHeight="1" x14ac:dyDescent="0.25"/>
    <row r="285" ht="40.15" customHeight="1" x14ac:dyDescent="0.25"/>
    <row r="286" ht="40.15" customHeight="1" x14ac:dyDescent="0.25"/>
    <row r="287" ht="40.15" customHeight="1" x14ac:dyDescent="0.25"/>
    <row r="288" ht="40.15" customHeight="1" x14ac:dyDescent="0.25"/>
    <row r="289" ht="40.15" customHeight="1" x14ac:dyDescent="0.25"/>
    <row r="290" ht="40.15" customHeight="1" x14ac:dyDescent="0.25"/>
    <row r="291" ht="40.15" customHeight="1" x14ac:dyDescent="0.25"/>
    <row r="292" ht="40.15" customHeight="1" x14ac:dyDescent="0.25"/>
  </sheetData>
  <mergeCells count="2">
    <mergeCell ref="A9:AJ9"/>
    <mergeCell ref="A10:AJ10"/>
  </mergeCells>
  <conditionalFormatting sqref="AI1:AI7 P7">
    <cfRule type="cellIs" dxfId="108" priority="109" operator="notEqual">
      <formula>"T"</formula>
    </cfRule>
  </conditionalFormatting>
  <conditionalFormatting sqref="G6">
    <cfRule type="cellIs" dxfId="107" priority="108" operator="equal">
      <formula>"Z"</formula>
    </cfRule>
  </conditionalFormatting>
  <conditionalFormatting sqref="A6">
    <cfRule type="cellIs" dxfId="106" priority="69" operator="notEqual">
      <formula>"O"</formula>
    </cfRule>
    <cfRule type="cellIs" dxfId="105" priority="107" operator="notEqual">
      <formula>"O"</formula>
    </cfRule>
  </conditionalFormatting>
  <conditionalFormatting sqref="B6">
    <cfRule type="cellIs" dxfId="104" priority="106" operator="notEqual">
      <formula>"R"</formula>
    </cfRule>
  </conditionalFormatting>
  <conditionalFormatting sqref="C6">
    <cfRule type="cellIs" dxfId="103" priority="105" operator="notEqual">
      <formula>"G"</formula>
    </cfRule>
  </conditionalFormatting>
  <conditionalFormatting sqref="D6">
    <cfRule type="cellIs" dxfId="102" priority="104" operator="notEqual">
      <formula>"A"</formula>
    </cfRule>
  </conditionalFormatting>
  <conditionalFormatting sqref="E6">
    <cfRule type="cellIs" dxfId="101" priority="103" operator="notEqual">
      <formula>"N"</formula>
    </cfRule>
  </conditionalFormatting>
  <conditionalFormatting sqref="F6">
    <cfRule type="cellIs" dxfId="100" priority="102" operator="notEqual">
      <formula>"I"</formula>
    </cfRule>
  </conditionalFormatting>
  <conditionalFormatting sqref="A9">
    <cfRule type="cellIs" dxfId="99" priority="101" operator="equal">
      <formula>"O O čem se sprašujemo: Kam hočemo in kaj želimo doseči?"</formula>
    </cfRule>
  </conditionalFormatting>
  <conditionalFormatting sqref="H6">
    <cfRule type="cellIs" dxfId="98" priority="100" operator="notEqual">
      <formula>"I"</formula>
    </cfRule>
  </conditionalFormatting>
  <conditionalFormatting sqref="I6">
    <cfRule type="cellIs" dxfId="97" priority="99" operator="notEqual">
      <formula>"R"</formula>
    </cfRule>
  </conditionalFormatting>
  <conditionalFormatting sqref="J6">
    <cfRule type="cellIs" dxfId="96" priority="98" operator="notEqual">
      <formula>"A"</formula>
    </cfRule>
  </conditionalFormatting>
  <conditionalFormatting sqref="K6">
    <cfRule type="cellIs" dxfId="95" priority="97" operator="notEqual">
      <formula>"N"</formula>
    </cfRule>
  </conditionalFormatting>
  <conditionalFormatting sqref="L6">
    <cfRule type="cellIs" dxfId="94" priority="96" operator="notEqual">
      <formula>"J"</formula>
    </cfRule>
  </conditionalFormatting>
  <conditionalFormatting sqref="M6">
    <cfRule type="cellIs" dxfId="93" priority="95" operator="notEqual">
      <formula>"E"</formula>
    </cfRule>
  </conditionalFormatting>
  <conditionalFormatting sqref="Q1">
    <cfRule type="cellIs" dxfId="92" priority="94" operator="notEqual">
      <formula>"V"</formula>
    </cfRule>
  </conditionalFormatting>
  <conditionalFormatting sqref="M1">
    <cfRule type="cellIs" dxfId="91" priority="93" operator="notEqual">
      <formula>"O"</formula>
    </cfRule>
  </conditionalFormatting>
  <conditionalFormatting sqref="N1">
    <cfRule type="cellIs" dxfId="90" priority="92" operator="notEqual">
      <formula>"S"</formula>
    </cfRule>
  </conditionalFormatting>
  <conditionalFormatting sqref="O1">
    <cfRule type="cellIs" dxfId="89" priority="91" operator="notEqual">
      <formula>"T"</formula>
    </cfRule>
  </conditionalFormatting>
  <conditionalFormatting sqref="P1">
    <cfRule type="cellIs" dxfId="88" priority="90" operator="notEqual">
      <formula>"A"</formula>
    </cfRule>
  </conditionalFormatting>
  <conditionalFormatting sqref="R1">
    <cfRule type="cellIs" dxfId="87" priority="89" operator="notEqual">
      <formula>"L"</formula>
    </cfRule>
  </conditionalFormatting>
  <conditionalFormatting sqref="S1">
    <cfRule type="cellIs" dxfId="86" priority="88" operator="notEqual">
      <formula>"J"</formula>
    </cfRule>
  </conditionalFormatting>
  <conditionalFormatting sqref="T1">
    <cfRule type="cellIs" dxfId="85" priority="87" operator="notEqual">
      <formula>"A"</formula>
    </cfRule>
  </conditionalFormatting>
  <conditionalFormatting sqref="U1">
    <cfRule type="cellIs" dxfId="84" priority="86" operator="notEqual">
      <formula>"N"</formula>
    </cfRule>
  </conditionalFormatting>
  <conditionalFormatting sqref="V1">
    <cfRule type="cellIs" dxfId="83" priority="85" operator="notEqual">
      <formula>"J"</formula>
    </cfRule>
  </conditionalFormatting>
  <conditionalFormatting sqref="W1">
    <cfRule type="cellIs" dxfId="82" priority="84" operator="notEqual">
      <formula>"E"</formula>
    </cfRule>
  </conditionalFormatting>
  <conditionalFormatting sqref="X1">
    <cfRule type="cellIs" dxfId="81" priority="83" operator="notEqual">
      <formula>"C"</formula>
    </cfRule>
  </conditionalFormatting>
  <conditionalFormatting sqref="Z1">
    <cfRule type="cellIs" dxfId="80" priority="82" operator="notEqual">
      <formula>"L"</formula>
    </cfRule>
  </conditionalFormatting>
  <conditionalFormatting sqref="AA1">
    <cfRule type="cellIs" dxfId="79" priority="81" operator="notEqual">
      <formula>"J"</formula>
    </cfRule>
  </conditionalFormatting>
  <conditionalFormatting sqref="AB1">
    <cfRule type="cellIs" dxfId="78" priority="80" operator="notEqual">
      <formula>"E"</formula>
    </cfRule>
  </conditionalFormatting>
  <conditionalFormatting sqref="AC1">
    <cfRule type="cellIs" dxfId="77" priority="79" operator="notEqual">
      <formula>"V"</formula>
    </cfRule>
  </conditionalFormatting>
  <conditionalFormatting sqref="K4">
    <cfRule type="cellIs" dxfId="76" priority="78" operator="notEqual">
      <formula>"E"</formula>
    </cfRule>
  </conditionalFormatting>
  <conditionalFormatting sqref="L4">
    <cfRule type="cellIs" dxfId="75" priority="77" operator="notEqual">
      <formula>"N"</formula>
    </cfRule>
  </conditionalFormatting>
  <conditionalFormatting sqref="M4">
    <cfRule type="cellIs" dxfId="74" priority="76" operator="notEqual">
      <formula>"E"</formula>
    </cfRule>
  </conditionalFormatting>
  <conditionalFormatting sqref="N4">
    <cfRule type="cellIs" dxfId="73" priority="75" operator="notEqual">
      <formula>"D"</formula>
    </cfRule>
  </conditionalFormatting>
  <conditionalFormatting sqref="O4">
    <cfRule type="cellIs" dxfId="72" priority="74" operator="notEqual">
      <formula>"Ž"</formula>
    </cfRule>
  </conditionalFormatting>
  <conditionalFormatting sqref="P4">
    <cfRule type="cellIs" dxfId="71" priority="73" operator="notEqual">
      <formula>"E"</formula>
    </cfRule>
  </conditionalFormatting>
  <conditionalFormatting sqref="Q4">
    <cfRule type="cellIs" dxfId="70" priority="72" operator="notEqual">
      <formula>"R"</formula>
    </cfRule>
  </conditionalFormatting>
  <conditionalFormatting sqref="R4">
    <cfRule type="cellIs" dxfId="69" priority="71" operator="notEqual">
      <formula>"J"</formula>
    </cfRule>
  </conditionalFormatting>
  <conditionalFormatting sqref="S4">
    <cfRule type="cellIs" dxfId="68" priority="70" operator="notEqual">
      <formula>"I"</formula>
    </cfRule>
  </conditionalFormatting>
  <conditionalFormatting sqref="L1">
    <cfRule type="cellIs" dxfId="67" priority="68" operator="notEqual">
      <formula>"P"</formula>
    </cfRule>
  </conditionalFormatting>
  <conditionalFormatting sqref="J4">
    <cfRule type="cellIs" dxfId="66" priority="67" operator="notEqual">
      <formula>"M"</formula>
    </cfRule>
  </conditionalFormatting>
  <conditionalFormatting sqref="Y1">
    <cfRule type="cellIs" dxfId="65" priority="66" operator="notEqual">
      <formula>"I"</formula>
    </cfRule>
  </conditionalFormatting>
  <conditionalFormatting sqref="E3">
    <cfRule type="cellIs" dxfId="64" priority="65" operator="equal">
      <formula>"T"</formula>
    </cfRule>
  </conditionalFormatting>
  <conditionalFormatting sqref="F3">
    <cfRule type="cellIs" dxfId="63" priority="64" operator="notEqual">
      <formula>"E"</formula>
    </cfRule>
  </conditionalFormatting>
  <conditionalFormatting sqref="G3">
    <cfRule type="cellIs" dxfId="62" priority="63" operator="notEqual">
      <formula>"H"</formula>
    </cfRule>
  </conditionalFormatting>
  <conditionalFormatting sqref="H3">
    <cfRule type="cellIs" dxfId="61" priority="62" operator="notEqual">
      <formula>"N"</formula>
    </cfRule>
  </conditionalFormatting>
  <conditionalFormatting sqref="I3">
    <cfRule type="cellIs" dxfId="60" priority="61" operator="equal">
      <formula>"I"</formula>
    </cfRule>
  </conditionalFormatting>
  <conditionalFormatting sqref="J3">
    <cfRule type="cellIs" dxfId="59" priority="60" operator="notEqual">
      <formula>"Č"</formula>
    </cfRule>
  </conditionalFormatting>
  <conditionalFormatting sqref="K3">
    <cfRule type="cellIs" dxfId="58" priority="59" operator="notEqual">
      <formula>"N"</formula>
    </cfRule>
  </conditionalFormatting>
  <conditionalFormatting sqref="A7">
    <cfRule type="cellIs" dxfId="57" priority="58" operator="equal">
      <formula>"O"</formula>
    </cfRule>
  </conditionalFormatting>
  <conditionalFormatting sqref="M11">
    <cfRule type="cellIs" dxfId="56" priority="57" operator="equal">
      <formula>"O"</formula>
    </cfRule>
  </conditionalFormatting>
  <conditionalFormatting sqref="L3">
    <cfRule type="cellIs" dxfId="55" priority="56" operator="notEqual">
      <formula>"A"</formula>
    </cfRule>
  </conditionalFormatting>
  <conditionalFormatting sqref="M3">
    <cfRule type="cellIs" dxfId="54" priority="55" operator="notEqual">
      <formula>"D"</formula>
    </cfRule>
  </conditionalFormatting>
  <conditionalFormatting sqref="N3">
    <cfRule type="cellIs" dxfId="53" priority="54" operator="notEqual">
      <formula>"E"</formula>
    </cfRule>
  </conditionalFormatting>
  <conditionalFormatting sqref="O3">
    <cfRule type="cellIs" dxfId="52" priority="53" operator="notEqual">
      <formula>"L"</formula>
    </cfRule>
  </conditionalFormatting>
  <conditionalFormatting sqref="P3">
    <cfRule type="cellIs" dxfId="51" priority="52" operator="notEqual">
      <formula>"I"</formula>
    </cfRule>
  </conditionalFormatting>
  <conditionalFormatting sqref="Q3">
    <cfRule type="cellIs" dxfId="50" priority="51" operator="notEqual">
      <formula>"T"</formula>
    </cfRule>
  </conditionalFormatting>
  <conditionalFormatting sqref="R3">
    <cfRule type="cellIs" dxfId="49" priority="50" operator="notEqual">
      <formula>"E"</formula>
    </cfRule>
  </conditionalFormatting>
  <conditionalFormatting sqref="S3">
    <cfRule type="cellIs" dxfId="48" priority="49" operator="notEqual">
      <formula>"V"</formula>
    </cfRule>
  </conditionalFormatting>
  <conditionalFormatting sqref="T3">
    <cfRule type="cellIs" dxfId="47" priority="48" operator="notEqual">
      <formula>"D"</formula>
    </cfRule>
  </conditionalFormatting>
  <conditionalFormatting sqref="U3">
    <cfRule type="cellIs" dxfId="46" priority="47" operator="notEqual">
      <formula>"E"</formula>
    </cfRule>
  </conditionalFormatting>
  <conditionalFormatting sqref="V3">
    <cfRule type="cellIs" dxfId="45" priority="46" operator="notEqual">
      <formula>"L"</formula>
    </cfRule>
  </conditionalFormatting>
  <conditionalFormatting sqref="W3">
    <cfRule type="cellIs" dxfId="44" priority="45" operator="notEqual">
      <formula>"A"</formula>
    </cfRule>
  </conditionalFormatting>
  <conditionalFormatting sqref="K5">
    <cfRule type="cellIs" dxfId="43" priority="44" operator="notEqual">
      <formula>"D"</formula>
    </cfRule>
  </conditionalFormatting>
  <conditionalFormatting sqref="L5">
    <cfRule type="cellIs" dxfId="42" priority="43" operator="notEqual">
      <formula>"E"</formula>
    </cfRule>
  </conditionalFormatting>
  <conditionalFormatting sqref="M5">
    <cfRule type="cellIs" dxfId="41" priority="42" operator="notEqual">
      <formula>"L"</formula>
    </cfRule>
  </conditionalFormatting>
  <conditionalFormatting sqref="N5">
    <cfRule type="cellIs" dxfId="40" priority="41" operator="notEqual">
      <formula>"O"</formula>
    </cfRule>
  </conditionalFormatting>
  <conditionalFormatting sqref="O5">
    <cfRule type="cellIs" dxfId="39" priority="40" operator="notEqual">
      <formula>"V"</formula>
    </cfRule>
  </conditionalFormatting>
  <conditionalFormatting sqref="P5">
    <cfRule type="cellIs" dxfId="38" priority="39" operator="notEqual">
      <formula>"N"</formula>
    </cfRule>
  </conditionalFormatting>
  <conditionalFormatting sqref="Q5">
    <cfRule type="cellIs" dxfId="37" priority="38" operator="notEqual">
      <formula>"A"</formula>
    </cfRule>
  </conditionalFormatting>
  <conditionalFormatting sqref="R5">
    <cfRule type="cellIs" dxfId="36" priority="37" operator="notEqual">
      <formula>"N"</formula>
    </cfRule>
  </conditionalFormatting>
  <conditionalFormatting sqref="S5">
    <cfRule type="cellIs" dxfId="35" priority="36" operator="notEqual">
      <formula>"A"</formula>
    </cfRule>
  </conditionalFormatting>
  <conditionalFormatting sqref="T5">
    <cfRule type="cellIs" dxfId="34" priority="35" operator="notEqual">
      <formula>"L"</formula>
    </cfRule>
  </conditionalFormatting>
  <conditionalFormatting sqref="U5">
    <cfRule type="cellIs" dxfId="33" priority="34" operator="notEqual">
      <formula>"O"</formula>
    </cfRule>
  </conditionalFormatting>
  <conditionalFormatting sqref="V5">
    <cfRule type="cellIs" dxfId="32" priority="33" operator="notEqual">
      <formula>"G"</formula>
    </cfRule>
  </conditionalFormatting>
  <conditionalFormatting sqref="W5">
    <cfRule type="cellIs" dxfId="31" priority="32" operator="notEqual">
      <formula>"A"</formula>
    </cfRule>
  </conditionalFormatting>
  <conditionalFormatting sqref="B7">
    <cfRule type="cellIs" dxfId="30" priority="31" operator="notEqual">
      <formula>"R"</formula>
    </cfRule>
  </conditionalFormatting>
  <conditionalFormatting sqref="C7">
    <cfRule type="cellIs" dxfId="29" priority="30" operator="notEqual">
      <formula>"G"</formula>
    </cfRule>
  </conditionalFormatting>
  <conditionalFormatting sqref="D7">
    <cfRule type="cellIs" dxfId="28" priority="29" operator="notEqual">
      <formula>"A"</formula>
    </cfRule>
  </conditionalFormatting>
  <conditionalFormatting sqref="E7">
    <cfRule type="cellIs" dxfId="27" priority="28" operator="notEqual">
      <formula>"N"</formula>
    </cfRule>
  </conditionalFormatting>
  <conditionalFormatting sqref="F7">
    <cfRule type="cellIs" dxfId="26" priority="27" operator="notEqual">
      <formula>"I"</formula>
    </cfRule>
  </conditionalFormatting>
  <conditionalFormatting sqref="G7">
    <cfRule type="cellIs" dxfId="25" priority="26" operator="notEqual">
      <formula>"Z"</formula>
    </cfRule>
  </conditionalFormatting>
  <conditionalFormatting sqref="H7">
    <cfRule type="cellIs" dxfId="24" priority="25" operator="notEqual">
      <formula>"A"</formula>
    </cfRule>
  </conditionalFormatting>
  <conditionalFormatting sqref="I7">
    <cfRule type="cellIs" dxfId="23" priority="24" operator="notEqual">
      <formula>"C"</formula>
    </cfRule>
  </conditionalFormatting>
  <conditionalFormatting sqref="J7">
    <cfRule type="cellIs" dxfId="22" priority="23" operator="notEqual">
      <formula>"I"</formula>
    </cfRule>
  </conditionalFormatting>
  <conditionalFormatting sqref="K7">
    <cfRule type="cellIs" dxfId="21" priority="22" operator="notEqual">
      <formula>"J"</formula>
    </cfRule>
  </conditionalFormatting>
  <conditionalFormatting sqref="L7">
    <cfRule type="cellIs" dxfId="20" priority="21" operator="notEqual">
      <formula>"S"</formula>
    </cfRule>
  </conditionalFormatting>
  <conditionalFormatting sqref="M7">
    <cfRule type="cellIs" dxfId="19" priority="20" operator="notEqual">
      <formula>"K"</formula>
    </cfRule>
  </conditionalFormatting>
  <conditionalFormatting sqref="N7">
    <cfRule type="cellIs" dxfId="18" priority="19" operator="notEqual">
      <formula>"A"</formula>
    </cfRule>
  </conditionalFormatting>
  <conditionalFormatting sqref="O7">
    <cfRule type="cellIs" dxfId="17" priority="18" operator="notEqual">
      <formula>"S"</formula>
    </cfRule>
  </conditionalFormatting>
  <conditionalFormatting sqref="Q7">
    <cfRule type="cellIs" dxfId="16" priority="17" operator="notEqual">
      <formula>"R"</formula>
    </cfRule>
  </conditionalFormatting>
  <conditionalFormatting sqref="R7">
    <cfRule type="cellIs" dxfId="15" priority="16" operator="notEqual">
      <formula>"U"</formula>
    </cfRule>
  </conditionalFormatting>
  <conditionalFormatting sqref="S7">
    <cfRule type="cellIs" dxfId="14" priority="15" operator="notEqual">
      <formula>"K"</formula>
    </cfRule>
  </conditionalFormatting>
  <conditionalFormatting sqref="T7">
    <cfRule type="cellIs" dxfId="13" priority="14" operator="notEqual">
      <formula>"T"</formula>
    </cfRule>
  </conditionalFormatting>
  <conditionalFormatting sqref="U7">
    <cfRule type="cellIs" dxfId="12" priority="13" operator="notEqual">
      <formula>"U"</formula>
    </cfRule>
  </conditionalFormatting>
  <conditionalFormatting sqref="V7">
    <cfRule type="cellIs" dxfId="11" priority="12" operator="notEqual">
      <formula>"R"</formula>
    </cfRule>
  </conditionalFormatting>
  <conditionalFormatting sqref="W7">
    <cfRule type="cellIs" dxfId="10" priority="11" operator="notEqual">
      <formula>"A"</formula>
    </cfRule>
  </conditionalFormatting>
  <conditionalFormatting sqref="G2">
    <cfRule type="cellIs" dxfId="9" priority="10" operator="notEqual">
      <formula>"Z"</formula>
    </cfRule>
  </conditionalFormatting>
  <conditionalFormatting sqref="H2">
    <cfRule type="cellIs" dxfId="8" priority="9" operator="notEqual">
      <formula>"A"</formula>
    </cfRule>
  </conditionalFormatting>
  <conditionalFormatting sqref="I2">
    <cfRule type="cellIs" dxfId="7" priority="8" operator="notEqual">
      <formula>"K"</formula>
    </cfRule>
  </conditionalFormatting>
  <conditionalFormatting sqref="J2">
    <cfRule type="cellIs" dxfId="6" priority="7" operator="notEqual">
      <formula>"O"</formula>
    </cfRule>
  </conditionalFormatting>
  <conditionalFormatting sqref="K2">
    <cfRule type="cellIs" dxfId="5" priority="6" operator="notEqual">
      <formula>"N"</formula>
    </cfRule>
  </conditionalFormatting>
  <conditionalFormatting sqref="L2">
    <cfRule type="cellIs" dxfId="4" priority="5" operator="notEqual">
      <formula>"O"</formula>
    </cfRule>
  </conditionalFormatting>
  <conditionalFormatting sqref="M2">
    <cfRule type="cellIs" dxfId="3" priority="4" operator="notEqual">
      <formula>"D"</formula>
    </cfRule>
  </conditionalFormatting>
  <conditionalFormatting sqref="N2">
    <cfRule type="cellIs" dxfId="2" priority="3" operator="notEqual">
      <formula>"A"</formula>
    </cfRule>
  </conditionalFormatting>
  <conditionalFormatting sqref="O2">
    <cfRule type="cellIs" dxfId="1" priority="2" operator="notEqual">
      <formula>"J"</formula>
    </cfRule>
  </conditionalFormatting>
  <conditionalFormatting sqref="P2">
    <cfRule type="cellIs" dxfId="0" priority="1" operator="notEqual">
      <formula>"A"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Z147"/>
  <sheetViews>
    <sheetView zoomScaleNormal="100" workbookViewId="0">
      <selection activeCell="V30" sqref="V30"/>
    </sheetView>
  </sheetViews>
  <sheetFormatPr defaultRowHeight="15" x14ac:dyDescent="0.25"/>
  <cols>
    <col min="1" max="156" width="2.42578125" customWidth="1"/>
  </cols>
  <sheetData>
    <row r="1" spans="1:17" ht="13.9" customHeight="1" x14ac:dyDescent="0.25">
      <c r="A1" t="s">
        <v>32</v>
      </c>
      <c r="K1" s="3"/>
      <c r="L1" s="3"/>
      <c r="M1" s="3"/>
      <c r="N1" s="3"/>
      <c r="O1" s="3"/>
      <c r="P1" s="3"/>
      <c r="Q1" s="3"/>
    </row>
    <row r="2" spans="1:17" ht="13.9" customHeight="1" x14ac:dyDescent="0.25">
      <c r="A2" s="21">
        <v>1</v>
      </c>
      <c r="N2" s="19"/>
    </row>
    <row r="3" spans="1:17" ht="13.9" customHeight="1" x14ac:dyDescent="0.25">
      <c r="A3" s="21">
        <v>2</v>
      </c>
      <c r="J3" s="19"/>
      <c r="M3" s="19"/>
    </row>
    <row r="4" spans="1:17" ht="13.9" customHeight="1" x14ac:dyDescent="0.25">
      <c r="A4" s="21">
        <v>3</v>
      </c>
      <c r="D4" s="19"/>
    </row>
    <row r="5" spans="1:17" ht="13.9" customHeight="1" x14ac:dyDescent="0.25">
      <c r="A5" s="21">
        <v>4</v>
      </c>
      <c r="D5" s="19"/>
    </row>
    <row r="6" spans="1:17" ht="13.9" customHeight="1" x14ac:dyDescent="0.25">
      <c r="A6" s="21">
        <v>5</v>
      </c>
      <c r="I6" s="19"/>
    </row>
    <row r="7" spans="1:17" ht="13.9" customHeight="1" x14ac:dyDescent="0.25">
      <c r="A7" s="21">
        <v>6</v>
      </c>
      <c r="D7" s="19"/>
    </row>
    <row r="8" spans="1:17" ht="13.9" customHeight="1" x14ac:dyDescent="0.25">
      <c r="A8" s="21">
        <v>7</v>
      </c>
      <c r="H8" s="19"/>
    </row>
    <row r="9" spans="1:17" ht="13.9" customHeight="1" x14ac:dyDescent="0.25">
      <c r="A9" s="21">
        <v>8</v>
      </c>
      <c r="K9" s="19"/>
    </row>
    <row r="10" spans="1:17" ht="13.9" customHeight="1" x14ac:dyDescent="0.25">
      <c r="A10" s="21">
        <v>9</v>
      </c>
      <c r="H10" s="19"/>
    </row>
    <row r="11" spans="1:17" ht="13.9" customHeight="1" x14ac:dyDescent="0.25">
      <c r="A11" s="22" t="s">
        <v>2</v>
      </c>
      <c r="B11" s="20"/>
      <c r="K11" s="19"/>
    </row>
    <row r="12" spans="1:17" ht="13.9" customHeight="1" x14ac:dyDescent="0.25">
      <c r="A12" s="22" t="s">
        <v>3</v>
      </c>
      <c r="E12" s="19"/>
    </row>
    <row r="13" spans="1:17" ht="13.9" customHeight="1" x14ac:dyDescent="0.25">
      <c r="A13" s="22" t="s">
        <v>4</v>
      </c>
      <c r="E13" s="19"/>
    </row>
    <row r="14" spans="1:17" ht="13.9" customHeight="1" x14ac:dyDescent="0.25">
      <c r="A14" s="22" t="s">
        <v>5</v>
      </c>
      <c r="N14" s="19"/>
    </row>
    <row r="15" spans="1:17" ht="13.9" customHeight="1" x14ac:dyDescent="0.25">
      <c r="A15" s="22" t="s">
        <v>6</v>
      </c>
      <c r="N15" s="19"/>
    </row>
    <row r="16" spans="1:17" ht="13.9" customHeight="1" x14ac:dyDescent="0.25">
      <c r="A16" s="22" t="s">
        <v>7</v>
      </c>
      <c r="L16" s="19"/>
    </row>
    <row r="17" spans="1:52" ht="13.9" customHeight="1" x14ac:dyDescent="0.25">
      <c r="A17" s="22" t="s">
        <v>8</v>
      </c>
      <c r="M17" s="19"/>
    </row>
    <row r="18" spans="1:52" ht="13.9" customHeight="1" x14ac:dyDescent="0.25">
      <c r="A18" s="22" t="s">
        <v>9</v>
      </c>
      <c r="G18" s="19"/>
      <c r="N18" s="19"/>
      <c r="AZ18" t="s">
        <v>1</v>
      </c>
    </row>
    <row r="19" spans="1:52" ht="13.9" customHeight="1" x14ac:dyDescent="0.25">
      <c r="A19" s="22" t="s">
        <v>10</v>
      </c>
      <c r="K19" s="19"/>
    </row>
    <row r="20" spans="1:52" ht="13.9" customHeight="1" x14ac:dyDescent="0.25">
      <c r="A20" s="22" t="s">
        <v>30</v>
      </c>
      <c r="I20" s="19"/>
      <c r="K20" s="19"/>
    </row>
    <row r="21" spans="1:52" ht="13.9" customHeight="1" x14ac:dyDescent="0.25">
      <c r="A21" t="s">
        <v>0</v>
      </c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</row>
    <row r="22" spans="1:52" ht="13.9" customHeight="1" x14ac:dyDescent="0.25">
      <c r="A22" s="9">
        <v>1</v>
      </c>
      <c r="B22" t="s">
        <v>11</v>
      </c>
    </row>
    <row r="23" spans="1:52" ht="13.9" customHeight="1" x14ac:dyDescent="0.25">
      <c r="A23" s="13">
        <v>2</v>
      </c>
      <c r="B23" t="s">
        <v>12</v>
      </c>
    </row>
    <row r="24" spans="1:52" ht="13.9" customHeight="1" x14ac:dyDescent="0.25">
      <c r="A24" s="3"/>
      <c r="B24" t="s">
        <v>13</v>
      </c>
    </row>
    <row r="25" spans="1:52" ht="13.9" customHeight="1" x14ac:dyDescent="0.25">
      <c r="A25" s="14">
        <v>3</v>
      </c>
      <c r="B25" t="s">
        <v>14</v>
      </c>
    </row>
    <row r="26" spans="1:52" ht="13.9" customHeight="1" x14ac:dyDescent="0.25">
      <c r="A26" s="8">
        <v>4</v>
      </c>
      <c r="B26" t="s">
        <v>15</v>
      </c>
    </row>
    <row r="27" spans="1:52" ht="13.9" customHeight="1" x14ac:dyDescent="0.25">
      <c r="A27" s="10">
        <v>5</v>
      </c>
      <c r="B27" t="s">
        <v>16</v>
      </c>
    </row>
    <row r="28" spans="1:52" ht="13.9" customHeight="1" x14ac:dyDescent="0.25">
      <c r="A28" s="15">
        <v>6</v>
      </c>
      <c r="B28" t="s">
        <v>17</v>
      </c>
    </row>
    <row r="29" spans="1:52" ht="13.9" customHeight="1" x14ac:dyDescent="0.25">
      <c r="A29" s="12">
        <v>7</v>
      </c>
      <c r="B29" t="s">
        <v>18</v>
      </c>
    </row>
    <row r="30" spans="1:52" ht="13.9" customHeight="1" x14ac:dyDescent="0.25">
      <c r="A30" s="3">
        <v>8</v>
      </c>
      <c r="B30" t="s">
        <v>19</v>
      </c>
    </row>
    <row r="31" spans="1:52" ht="13.9" customHeight="1" x14ac:dyDescent="0.25">
      <c r="A31" s="6">
        <v>9</v>
      </c>
      <c r="B31" t="s">
        <v>20</v>
      </c>
    </row>
    <row r="32" spans="1:52" ht="13.9" customHeight="1" x14ac:dyDescent="0.25">
      <c r="A32" s="7">
        <v>10</v>
      </c>
      <c r="B32" t="s">
        <v>21</v>
      </c>
    </row>
    <row r="33" spans="1:2" ht="13.9" customHeight="1" x14ac:dyDescent="0.25">
      <c r="A33" s="14">
        <v>11</v>
      </c>
      <c r="B33" t="s">
        <v>22</v>
      </c>
    </row>
    <row r="34" spans="1:2" ht="13.9" customHeight="1" x14ac:dyDescent="0.25">
      <c r="A34" s="8">
        <v>12</v>
      </c>
      <c r="B34" t="s">
        <v>23</v>
      </c>
    </row>
    <row r="35" spans="1:2" ht="13.9" customHeight="1" x14ac:dyDescent="0.25">
      <c r="A35" s="10">
        <v>13</v>
      </c>
      <c r="B35" t="s">
        <v>24</v>
      </c>
    </row>
    <row r="36" spans="1:2" ht="13.9" customHeight="1" x14ac:dyDescent="0.25">
      <c r="A36" s="11">
        <v>14</v>
      </c>
      <c r="B36" t="s">
        <v>25</v>
      </c>
    </row>
    <row r="37" spans="1:2" ht="13.9" customHeight="1" x14ac:dyDescent="0.25">
      <c r="A37" s="12">
        <v>15</v>
      </c>
      <c r="B37" t="s">
        <v>26</v>
      </c>
    </row>
    <row r="38" spans="1:2" ht="13.9" customHeight="1" x14ac:dyDescent="0.25">
      <c r="A38" s="4" t="s">
        <v>8</v>
      </c>
      <c r="B38" t="s">
        <v>27</v>
      </c>
    </row>
    <row r="39" spans="1:2" ht="13.9" customHeight="1" x14ac:dyDescent="0.25">
      <c r="A39" s="16" t="s">
        <v>9</v>
      </c>
      <c r="B39" t="s">
        <v>28</v>
      </c>
    </row>
    <row r="40" spans="1:2" ht="13.9" customHeight="1" x14ac:dyDescent="0.25">
      <c r="A40" s="17" t="s">
        <v>10</v>
      </c>
      <c r="B40" t="s">
        <v>29</v>
      </c>
    </row>
    <row r="41" spans="1:2" ht="13.9" customHeight="1" x14ac:dyDescent="0.25">
      <c r="A41" s="18" t="s">
        <v>30</v>
      </c>
      <c r="B41" t="s">
        <v>31</v>
      </c>
    </row>
    <row r="42" spans="1:2" ht="13.9" customHeight="1" x14ac:dyDescent="0.25">
      <c r="A42" s="5"/>
    </row>
    <row r="43" spans="1:2" ht="13.9" customHeight="1" x14ac:dyDescent="0.25">
      <c r="A43" s="4"/>
    </row>
    <row r="44" spans="1:2" ht="13.9" customHeight="1" x14ac:dyDescent="0.25"/>
    <row r="45" spans="1:2" ht="13.9" customHeight="1" x14ac:dyDescent="0.25"/>
    <row r="46" spans="1:2" ht="13.9" customHeight="1" x14ac:dyDescent="0.25"/>
    <row r="47" spans="1:2" ht="13.9" customHeight="1" x14ac:dyDescent="0.25"/>
    <row r="48" spans="1:2" ht="13.9" customHeight="1" x14ac:dyDescent="0.25"/>
    <row r="49" ht="13.9" customHeight="1" x14ac:dyDescent="0.25"/>
    <row r="50" ht="13.9" customHeight="1" x14ac:dyDescent="0.25"/>
    <row r="51" ht="13.9" customHeight="1" x14ac:dyDescent="0.25"/>
    <row r="52" ht="13.9" customHeight="1" x14ac:dyDescent="0.25"/>
    <row r="53" ht="13.9" customHeight="1" x14ac:dyDescent="0.25"/>
    <row r="54" ht="13.9" customHeight="1" x14ac:dyDescent="0.25"/>
    <row r="55" ht="13.9" customHeight="1" x14ac:dyDescent="0.25"/>
    <row r="56" ht="13.9" customHeight="1" x14ac:dyDescent="0.25"/>
    <row r="57" ht="13.9" customHeight="1" x14ac:dyDescent="0.25"/>
    <row r="58" ht="13.9" customHeight="1" x14ac:dyDescent="0.25"/>
    <row r="59" ht="13.9" customHeight="1" x14ac:dyDescent="0.25"/>
    <row r="60" ht="13.9" customHeight="1" x14ac:dyDescent="0.25"/>
    <row r="61" ht="13.9" customHeight="1" x14ac:dyDescent="0.25"/>
    <row r="62" ht="13.9" customHeight="1" x14ac:dyDescent="0.25"/>
    <row r="63" ht="13.9" customHeight="1" x14ac:dyDescent="0.25"/>
    <row r="64" ht="13.9" customHeight="1" x14ac:dyDescent="0.25"/>
    <row r="65" ht="13.9" customHeight="1" x14ac:dyDescent="0.25"/>
    <row r="66" ht="13.9" customHeight="1" x14ac:dyDescent="0.25"/>
    <row r="67" ht="13.9" customHeight="1" x14ac:dyDescent="0.25"/>
    <row r="68" ht="13.9" customHeight="1" x14ac:dyDescent="0.25"/>
    <row r="69" ht="13.9" customHeight="1" x14ac:dyDescent="0.25"/>
    <row r="70" ht="13.9" customHeight="1" x14ac:dyDescent="0.25"/>
    <row r="71" ht="13.9" customHeight="1" x14ac:dyDescent="0.25"/>
    <row r="72" ht="13.9" customHeight="1" x14ac:dyDescent="0.25"/>
    <row r="73" ht="13.9" customHeight="1" x14ac:dyDescent="0.25"/>
    <row r="74" ht="13.9" customHeight="1" x14ac:dyDescent="0.25"/>
    <row r="75" ht="13.9" customHeight="1" x14ac:dyDescent="0.25"/>
    <row r="76" ht="13.9" customHeight="1" x14ac:dyDescent="0.25"/>
    <row r="77" ht="13.9" customHeight="1" x14ac:dyDescent="0.25"/>
    <row r="78" ht="13.9" customHeight="1" x14ac:dyDescent="0.25"/>
    <row r="79" ht="13.9" customHeight="1" x14ac:dyDescent="0.25"/>
    <row r="80" ht="13.9" customHeight="1" x14ac:dyDescent="0.25"/>
    <row r="81" ht="13.9" customHeight="1" x14ac:dyDescent="0.25"/>
    <row r="82" ht="13.9" customHeight="1" x14ac:dyDescent="0.25"/>
    <row r="83" ht="13.9" customHeight="1" x14ac:dyDescent="0.25"/>
    <row r="84" ht="13.9" customHeight="1" x14ac:dyDescent="0.25"/>
    <row r="85" ht="13.9" customHeight="1" x14ac:dyDescent="0.25"/>
    <row r="86" ht="13.9" customHeight="1" x14ac:dyDescent="0.25"/>
    <row r="87" ht="13.9" customHeight="1" x14ac:dyDescent="0.25"/>
    <row r="88" ht="13.9" customHeight="1" x14ac:dyDescent="0.25"/>
    <row r="89" ht="13.9" customHeight="1" x14ac:dyDescent="0.25"/>
    <row r="90" ht="13.9" customHeight="1" x14ac:dyDescent="0.25"/>
    <row r="91" ht="13.9" customHeight="1" x14ac:dyDescent="0.25"/>
    <row r="92" ht="13.9" customHeight="1" x14ac:dyDescent="0.25"/>
    <row r="93" ht="13.9" customHeight="1" x14ac:dyDescent="0.25"/>
    <row r="94" ht="13.9" customHeight="1" x14ac:dyDescent="0.25"/>
    <row r="95" ht="13.9" customHeight="1" x14ac:dyDescent="0.25"/>
    <row r="96" ht="13.9" customHeight="1" x14ac:dyDescent="0.25"/>
    <row r="97" ht="13.9" customHeight="1" x14ac:dyDescent="0.25"/>
    <row r="98" ht="13.9" customHeight="1" x14ac:dyDescent="0.25"/>
    <row r="99" ht="13.9" customHeight="1" x14ac:dyDescent="0.25"/>
    <row r="100" ht="13.9" customHeight="1" x14ac:dyDescent="0.25"/>
    <row r="101" ht="13.9" customHeight="1" x14ac:dyDescent="0.25"/>
    <row r="102" ht="13.9" customHeight="1" x14ac:dyDescent="0.25"/>
    <row r="103" ht="13.9" customHeight="1" x14ac:dyDescent="0.25"/>
    <row r="104" ht="13.9" customHeight="1" x14ac:dyDescent="0.25"/>
    <row r="105" ht="13.9" customHeight="1" x14ac:dyDescent="0.25"/>
    <row r="106" ht="13.9" customHeight="1" x14ac:dyDescent="0.25"/>
    <row r="107" ht="13.9" customHeight="1" x14ac:dyDescent="0.25"/>
    <row r="108" ht="13.9" customHeight="1" x14ac:dyDescent="0.25"/>
    <row r="109" ht="13.9" customHeight="1" x14ac:dyDescent="0.25"/>
    <row r="110" ht="13.9" customHeight="1" x14ac:dyDescent="0.25"/>
    <row r="111" ht="13.9" customHeight="1" x14ac:dyDescent="0.25"/>
    <row r="112" ht="13.9" customHeight="1" x14ac:dyDescent="0.25"/>
    <row r="113" ht="13.9" customHeight="1" x14ac:dyDescent="0.25"/>
    <row r="114" ht="13.9" customHeight="1" x14ac:dyDescent="0.25"/>
    <row r="115" ht="13.9" customHeight="1" x14ac:dyDescent="0.25"/>
    <row r="116" ht="13.9" customHeight="1" x14ac:dyDescent="0.25"/>
    <row r="117" ht="13.9" customHeight="1" x14ac:dyDescent="0.25"/>
    <row r="118" ht="13.9" customHeight="1" x14ac:dyDescent="0.25"/>
    <row r="119" ht="13.9" customHeight="1" x14ac:dyDescent="0.25"/>
    <row r="120" ht="13.9" customHeight="1" x14ac:dyDescent="0.25"/>
    <row r="121" ht="13.9" customHeight="1" x14ac:dyDescent="0.25"/>
    <row r="122" ht="13.9" customHeight="1" x14ac:dyDescent="0.25"/>
    <row r="123" ht="13.9" customHeight="1" x14ac:dyDescent="0.25"/>
    <row r="124" ht="13.9" customHeight="1" x14ac:dyDescent="0.25"/>
    <row r="125" ht="13.9" customHeight="1" x14ac:dyDescent="0.25"/>
    <row r="126" ht="13.9" customHeight="1" x14ac:dyDescent="0.25"/>
    <row r="127" ht="13.9" customHeight="1" x14ac:dyDescent="0.25"/>
    <row r="128" ht="13.9" customHeight="1" x14ac:dyDescent="0.25"/>
    <row r="129" ht="13.9" customHeight="1" x14ac:dyDescent="0.25"/>
    <row r="130" ht="13.9" customHeight="1" x14ac:dyDescent="0.25"/>
    <row r="131" ht="13.9" customHeight="1" x14ac:dyDescent="0.25"/>
    <row r="132" ht="13.9" customHeight="1" x14ac:dyDescent="0.25"/>
    <row r="133" ht="13.9" customHeight="1" x14ac:dyDescent="0.25"/>
    <row r="134" ht="13.9" customHeight="1" x14ac:dyDescent="0.25"/>
    <row r="135" ht="13.9" customHeight="1" x14ac:dyDescent="0.25"/>
    <row r="136" ht="13.9" customHeight="1" x14ac:dyDescent="0.25"/>
    <row r="137" ht="13.9" customHeight="1" x14ac:dyDescent="0.25"/>
    <row r="138" ht="13.9" customHeight="1" x14ac:dyDescent="0.25"/>
    <row r="139" ht="13.9" customHeight="1" x14ac:dyDescent="0.25"/>
    <row r="140" ht="13.9" customHeight="1" x14ac:dyDescent="0.25"/>
    <row r="141" ht="13.9" customHeight="1" x14ac:dyDescent="0.25"/>
    <row r="142" ht="13.9" customHeight="1" x14ac:dyDescent="0.25"/>
    <row r="143" ht="13.9" customHeight="1" x14ac:dyDescent="0.25"/>
    <row r="144" ht="13.9" customHeight="1" x14ac:dyDescent="0.25"/>
    <row r="145" ht="13.9" customHeight="1" x14ac:dyDescent="0.25"/>
    <row r="146" ht="13.9" customHeight="1" x14ac:dyDescent="0.25"/>
    <row r="147" ht="13.9" customHeight="1" x14ac:dyDescent="0.25"/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05B43A-27E0-4DC0-B462-633D193CD7F0}">
  <dimension ref="A1:BK116"/>
  <sheetViews>
    <sheetView zoomScaleNormal="100" workbookViewId="0">
      <selection activeCell="AI24" sqref="AI24"/>
    </sheetView>
  </sheetViews>
  <sheetFormatPr defaultColWidth="8.85546875" defaultRowHeight="15" x14ac:dyDescent="0.25"/>
  <cols>
    <col min="1" max="66" width="3.7109375" customWidth="1"/>
    <col min="67" max="95" width="2.42578125" customWidth="1"/>
  </cols>
  <sheetData>
    <row r="1" spans="2:63" ht="13.9" customHeight="1" x14ac:dyDescent="0.25">
      <c r="B1" s="72"/>
      <c r="C1" s="76" t="s">
        <v>75</v>
      </c>
      <c r="D1" s="72"/>
      <c r="E1" s="72"/>
      <c r="F1" s="72"/>
      <c r="G1" s="72"/>
      <c r="H1" s="72"/>
      <c r="I1" s="72"/>
      <c r="J1" s="72"/>
      <c r="K1" s="72"/>
      <c r="L1" s="76" t="s">
        <v>64</v>
      </c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I1" s="76" t="s">
        <v>70</v>
      </c>
      <c r="AN1" s="79" t="s">
        <v>79</v>
      </c>
      <c r="AR1" s="72"/>
      <c r="AS1" s="79" t="s">
        <v>77</v>
      </c>
    </row>
    <row r="2" spans="2:63" ht="13.9" customHeight="1" x14ac:dyDescent="0.25">
      <c r="B2" s="72"/>
      <c r="C2" s="71" t="s">
        <v>57</v>
      </c>
      <c r="D2" s="72"/>
      <c r="E2" s="72"/>
      <c r="F2" s="72"/>
      <c r="G2" s="72"/>
      <c r="H2" s="72"/>
      <c r="I2" s="72"/>
      <c r="J2" s="72"/>
      <c r="K2" s="72"/>
      <c r="L2" s="71" t="s">
        <v>37</v>
      </c>
      <c r="M2" s="72"/>
      <c r="N2" s="72"/>
      <c r="O2" s="72"/>
      <c r="P2" s="72"/>
      <c r="Q2" s="76" t="s">
        <v>60</v>
      </c>
      <c r="R2" s="72"/>
      <c r="S2" s="72"/>
      <c r="T2" s="72"/>
      <c r="U2" s="72"/>
      <c r="V2" s="72"/>
      <c r="W2" s="72"/>
      <c r="X2" s="72"/>
      <c r="Y2" s="72"/>
      <c r="Z2" s="72"/>
      <c r="AA2" s="72"/>
      <c r="AE2" s="76" t="s">
        <v>71</v>
      </c>
      <c r="AG2" s="74" t="s">
        <v>76</v>
      </c>
      <c r="AH2" s="75" t="s">
        <v>36</v>
      </c>
      <c r="AI2" s="71" t="s">
        <v>42</v>
      </c>
      <c r="AJ2" s="71" t="s">
        <v>46</v>
      </c>
      <c r="AK2" s="71" t="s">
        <v>42</v>
      </c>
      <c r="AL2" s="75" t="s">
        <v>53</v>
      </c>
      <c r="AM2" s="71" t="s">
        <v>53</v>
      </c>
      <c r="AN2" s="71" t="s">
        <v>42</v>
      </c>
      <c r="AO2" s="71" t="s">
        <v>44</v>
      </c>
      <c r="AP2" s="71" t="s">
        <v>40</v>
      </c>
      <c r="AQ2" s="75" t="s">
        <v>45</v>
      </c>
      <c r="AR2" s="71" t="s">
        <v>47</v>
      </c>
      <c r="AS2" s="71" t="s">
        <v>35</v>
      </c>
      <c r="AT2" s="71" t="s">
        <v>54</v>
      </c>
      <c r="AU2" s="71" t="s">
        <v>37</v>
      </c>
      <c r="AV2" s="75" t="s">
        <v>58</v>
      </c>
      <c r="AW2" s="71" t="s">
        <v>43</v>
      </c>
      <c r="AX2" s="71" t="s">
        <v>44</v>
      </c>
      <c r="AY2" s="71" t="s">
        <v>42</v>
      </c>
      <c r="AZ2" s="72"/>
      <c r="BA2" s="72"/>
      <c r="BB2" s="72"/>
    </row>
    <row r="3" spans="2:63" ht="13.9" customHeight="1" thickBot="1" x14ac:dyDescent="0.3">
      <c r="B3" s="74" t="s">
        <v>61</v>
      </c>
      <c r="C3" s="71" t="s">
        <v>35</v>
      </c>
      <c r="D3" s="73" t="s">
        <v>34</v>
      </c>
      <c r="E3" s="71" t="s">
        <v>37</v>
      </c>
      <c r="F3" s="71" t="s">
        <v>48</v>
      </c>
      <c r="G3" s="71" t="s">
        <v>37</v>
      </c>
      <c r="H3" s="71" t="s">
        <v>46</v>
      </c>
      <c r="I3" s="75" t="s">
        <v>35</v>
      </c>
      <c r="J3" s="76" t="s">
        <v>73</v>
      </c>
      <c r="K3" s="71" t="s">
        <v>37</v>
      </c>
      <c r="L3" s="71" t="s">
        <v>43</v>
      </c>
      <c r="M3" s="71" t="s">
        <v>37</v>
      </c>
      <c r="N3" s="71" t="s">
        <v>34</v>
      </c>
      <c r="O3" s="72"/>
      <c r="P3" s="72"/>
      <c r="Q3" s="71" t="s">
        <v>34</v>
      </c>
      <c r="R3" s="72"/>
      <c r="S3" s="72"/>
      <c r="T3" s="72"/>
      <c r="U3" s="72"/>
      <c r="V3" s="72"/>
      <c r="W3" s="72"/>
      <c r="X3" s="72"/>
      <c r="Y3" s="72"/>
      <c r="Z3" s="72"/>
      <c r="AA3" s="72"/>
      <c r="AE3" s="78" t="s">
        <v>47</v>
      </c>
      <c r="AI3" s="71" t="s">
        <v>46</v>
      </c>
      <c r="AN3" s="71" t="s">
        <v>50</v>
      </c>
      <c r="AR3" s="72"/>
      <c r="AS3" s="71" t="s">
        <v>54</v>
      </c>
      <c r="AT3" s="72"/>
      <c r="AU3" s="72"/>
      <c r="AV3" s="72"/>
      <c r="AW3" s="72"/>
      <c r="AX3" s="72"/>
      <c r="AY3" s="72"/>
      <c r="AZ3" s="72"/>
      <c r="BA3" s="72"/>
      <c r="BB3" s="72"/>
    </row>
    <row r="4" spans="2:63" ht="13.9" customHeight="1" x14ac:dyDescent="0.25">
      <c r="B4" s="72"/>
      <c r="C4" s="71" t="s">
        <v>34</v>
      </c>
      <c r="D4" s="72"/>
      <c r="E4" s="72"/>
      <c r="F4" s="72"/>
      <c r="G4" s="72"/>
      <c r="H4" s="72"/>
      <c r="I4" s="72"/>
      <c r="J4" s="71" t="s">
        <v>37</v>
      </c>
      <c r="K4" s="72"/>
      <c r="L4" s="71" t="s">
        <v>34</v>
      </c>
      <c r="M4" s="72"/>
      <c r="N4" s="72"/>
      <c r="O4" s="72"/>
      <c r="P4" s="72"/>
      <c r="Q4" s="71" t="s">
        <v>36</v>
      </c>
      <c r="R4" s="72"/>
      <c r="S4" s="72"/>
      <c r="T4" s="72"/>
      <c r="U4" s="72"/>
      <c r="V4" s="72"/>
      <c r="W4" s="72"/>
      <c r="X4" s="72"/>
      <c r="Y4" s="76" t="s">
        <v>68</v>
      </c>
      <c r="Z4" s="72"/>
      <c r="AA4" s="72"/>
      <c r="AE4" s="71" t="s">
        <v>57</v>
      </c>
      <c r="AI4" s="71" t="s">
        <v>40</v>
      </c>
      <c r="AN4" s="71" t="s">
        <v>40</v>
      </c>
      <c r="AR4" s="72"/>
      <c r="AS4" s="71" t="s">
        <v>41</v>
      </c>
      <c r="AT4" s="72"/>
      <c r="AU4" s="72"/>
      <c r="AV4" s="72"/>
      <c r="AW4" s="72"/>
      <c r="AX4" s="72"/>
      <c r="AY4" s="72"/>
      <c r="AZ4" s="72"/>
      <c r="BA4" s="72"/>
      <c r="BB4" s="72"/>
    </row>
    <row r="5" spans="2:63" ht="13.9" customHeight="1" thickBot="1" x14ac:dyDescent="0.3">
      <c r="B5" s="72"/>
      <c r="C5" s="71" t="s">
        <v>35</v>
      </c>
      <c r="D5" s="72"/>
      <c r="E5" s="72"/>
      <c r="F5" s="72"/>
      <c r="G5" s="72"/>
      <c r="H5" s="72"/>
      <c r="I5" s="72"/>
      <c r="J5" s="71" t="s">
        <v>43</v>
      </c>
      <c r="K5" s="72"/>
      <c r="L5" s="71" t="s">
        <v>39</v>
      </c>
      <c r="M5" s="72"/>
      <c r="O5" s="72"/>
      <c r="P5" s="72"/>
      <c r="Q5" s="71" t="s">
        <v>44</v>
      </c>
      <c r="R5" s="72"/>
      <c r="S5" s="72"/>
      <c r="T5" s="72"/>
      <c r="U5" s="72"/>
      <c r="V5" s="72"/>
      <c r="W5" s="76" t="s">
        <v>72</v>
      </c>
      <c r="X5" s="72"/>
      <c r="Y5" s="71" t="s">
        <v>42</v>
      </c>
      <c r="Z5" s="72"/>
      <c r="AA5" s="72"/>
      <c r="AE5" s="71" t="s">
        <v>35</v>
      </c>
      <c r="AI5" s="71" t="s">
        <v>41</v>
      </c>
      <c r="AN5" s="71" t="s">
        <v>36</v>
      </c>
      <c r="AR5" s="72"/>
      <c r="AS5" s="78" t="s">
        <v>36</v>
      </c>
      <c r="AT5" s="72"/>
      <c r="AU5" s="72"/>
      <c r="AV5" s="72"/>
      <c r="AW5" s="72"/>
      <c r="AX5" s="72"/>
      <c r="AY5" s="72"/>
      <c r="AZ5" s="72"/>
      <c r="BA5" s="72"/>
      <c r="BB5" s="72"/>
    </row>
    <row r="6" spans="2:63" ht="13.9" customHeight="1" thickBot="1" x14ac:dyDescent="0.3">
      <c r="B6" s="72"/>
      <c r="C6" s="71" t="s">
        <v>58</v>
      </c>
      <c r="D6" s="72"/>
      <c r="E6" s="72"/>
      <c r="F6" s="72"/>
      <c r="G6" s="72"/>
      <c r="H6" s="72"/>
      <c r="I6" s="72"/>
      <c r="J6" s="71" t="s">
        <v>37</v>
      </c>
      <c r="K6" s="72"/>
      <c r="L6" s="71" t="s">
        <v>42</v>
      </c>
      <c r="M6" s="72"/>
      <c r="O6" s="72"/>
      <c r="P6" s="72"/>
      <c r="Q6" s="71" t="s">
        <v>40</v>
      </c>
      <c r="R6" s="72"/>
      <c r="S6" s="72"/>
      <c r="T6" s="72"/>
      <c r="U6" s="72"/>
      <c r="V6" s="72"/>
      <c r="W6" s="71" t="s">
        <v>43</v>
      </c>
      <c r="X6" s="72"/>
      <c r="Y6" s="71" t="s">
        <v>34</v>
      </c>
      <c r="Z6" s="72"/>
      <c r="AA6" s="76" t="s">
        <v>69</v>
      </c>
      <c r="AE6" s="78" t="s">
        <v>47</v>
      </c>
      <c r="AI6" s="78" t="s">
        <v>45</v>
      </c>
      <c r="AN6" s="71" t="s">
        <v>39</v>
      </c>
      <c r="AR6" s="72"/>
      <c r="AS6" s="71" t="s">
        <v>45</v>
      </c>
      <c r="AT6" s="72"/>
      <c r="AU6" s="72"/>
      <c r="AV6" s="72"/>
      <c r="AW6" s="72"/>
      <c r="AX6" s="72"/>
      <c r="AY6" s="72"/>
      <c r="AZ6" s="72"/>
      <c r="BA6" s="72"/>
      <c r="BB6" s="72"/>
    </row>
    <row r="7" spans="2:63" ht="13.9" customHeight="1" thickBot="1" x14ac:dyDescent="0.3">
      <c r="B7" s="72"/>
      <c r="C7" s="71" t="s">
        <v>57</v>
      </c>
      <c r="D7" s="72"/>
      <c r="E7" s="72"/>
      <c r="F7" s="72"/>
      <c r="G7" s="72"/>
      <c r="H7" s="72"/>
      <c r="I7" s="72"/>
      <c r="J7" s="71" t="s">
        <v>34</v>
      </c>
      <c r="K7" s="72"/>
      <c r="L7" s="71" t="s">
        <v>46</v>
      </c>
      <c r="M7" s="72"/>
      <c r="O7" s="76" t="s">
        <v>65</v>
      </c>
      <c r="P7" s="72"/>
      <c r="Q7" s="71" t="s">
        <v>37</v>
      </c>
      <c r="R7" s="72"/>
      <c r="S7" s="72"/>
      <c r="T7" s="72"/>
      <c r="U7" s="76" t="s">
        <v>67</v>
      </c>
      <c r="V7" s="72"/>
      <c r="W7" s="71" t="s">
        <v>35</v>
      </c>
      <c r="X7" s="72"/>
      <c r="Y7" s="71" t="s">
        <v>37</v>
      </c>
      <c r="Z7" s="72"/>
      <c r="AA7" s="71" t="s">
        <v>53</v>
      </c>
      <c r="AE7" s="71" t="s">
        <v>52</v>
      </c>
      <c r="AI7" s="71" t="s">
        <v>52</v>
      </c>
      <c r="AN7" s="78" t="s">
        <v>45</v>
      </c>
      <c r="AR7" s="72"/>
      <c r="AS7" s="71" t="s">
        <v>52</v>
      </c>
      <c r="AT7" s="72"/>
      <c r="AU7" s="72"/>
      <c r="AV7" s="72"/>
      <c r="AW7" s="72"/>
      <c r="AX7" s="72"/>
      <c r="AY7" s="72"/>
      <c r="AZ7" s="72"/>
      <c r="BA7" s="72"/>
      <c r="BB7" s="72"/>
    </row>
    <row r="8" spans="2:63" ht="18" customHeight="1" thickBot="1" x14ac:dyDescent="0.3">
      <c r="B8" s="72"/>
      <c r="C8" s="78" t="s">
        <v>42</v>
      </c>
      <c r="D8" s="72"/>
      <c r="E8" s="72"/>
      <c r="F8" s="72"/>
      <c r="G8" s="72"/>
      <c r="H8" s="72"/>
      <c r="I8" s="72"/>
      <c r="J8" s="71" t="s">
        <v>36</v>
      </c>
      <c r="K8" s="72"/>
      <c r="L8" s="71" t="s">
        <v>39</v>
      </c>
      <c r="M8" s="72"/>
      <c r="O8" s="71" t="s">
        <v>37</v>
      </c>
      <c r="P8" s="72"/>
      <c r="Q8" s="71" t="s">
        <v>48</v>
      </c>
      <c r="R8" s="72"/>
      <c r="S8" s="76" t="s">
        <v>66</v>
      </c>
      <c r="T8" s="72"/>
      <c r="U8" s="71" t="s">
        <v>35</v>
      </c>
      <c r="V8" s="72"/>
      <c r="W8" s="71" t="s">
        <v>39</v>
      </c>
      <c r="X8" s="72"/>
      <c r="Y8" s="71" t="s">
        <v>57</v>
      </c>
      <c r="Z8" s="72"/>
      <c r="AA8" s="71" t="s">
        <v>42</v>
      </c>
      <c r="AE8" s="71" t="s">
        <v>41</v>
      </c>
      <c r="AI8" s="71" t="s">
        <v>35</v>
      </c>
      <c r="AN8" s="71" t="s">
        <v>52</v>
      </c>
      <c r="AR8" s="72"/>
      <c r="AS8" s="71" t="s">
        <v>35</v>
      </c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</row>
    <row r="9" spans="2:63" ht="18" customHeight="1" thickBot="1" x14ac:dyDescent="0.3">
      <c r="B9" s="72"/>
      <c r="C9" s="71" t="s">
        <v>57</v>
      </c>
      <c r="D9" s="72"/>
      <c r="E9" s="72"/>
      <c r="F9" s="72"/>
      <c r="G9" s="72"/>
      <c r="H9" s="72"/>
      <c r="I9" s="72"/>
      <c r="J9" s="72"/>
      <c r="K9" s="72"/>
      <c r="L9" s="78" t="s">
        <v>42</v>
      </c>
      <c r="M9" s="72"/>
      <c r="O9" s="71" t="s">
        <v>55</v>
      </c>
      <c r="P9" s="72"/>
      <c r="Q9" s="71" t="s">
        <v>46</v>
      </c>
      <c r="R9" s="72"/>
      <c r="S9" s="71" t="s">
        <v>36</v>
      </c>
      <c r="T9" s="72"/>
      <c r="U9" s="71" t="s">
        <v>56</v>
      </c>
      <c r="V9" s="72"/>
      <c r="W9" s="78" t="s">
        <v>35</v>
      </c>
      <c r="X9" s="72"/>
      <c r="Y9" s="78" t="s">
        <v>35</v>
      </c>
      <c r="Z9" s="72"/>
      <c r="AA9" s="71" t="s">
        <v>40</v>
      </c>
      <c r="AE9" s="71" t="s">
        <v>37</v>
      </c>
      <c r="AI9" s="71" t="s">
        <v>46</v>
      </c>
      <c r="AN9" s="71" t="s">
        <v>41</v>
      </c>
      <c r="AR9" s="72"/>
      <c r="AS9" s="71" t="s">
        <v>41</v>
      </c>
      <c r="AU9" s="72"/>
      <c r="AV9" s="72"/>
      <c r="AW9" s="72"/>
      <c r="AX9" s="72"/>
      <c r="AY9" s="72"/>
      <c r="AZ9" s="72"/>
      <c r="BA9" s="72"/>
      <c r="BB9" s="72"/>
      <c r="BC9" s="72"/>
      <c r="BD9" s="72"/>
      <c r="BE9" s="72"/>
      <c r="BF9" s="72"/>
      <c r="BG9" s="72"/>
      <c r="BH9" s="72"/>
      <c r="BI9" s="72"/>
      <c r="BJ9" s="72"/>
      <c r="BK9" s="72"/>
    </row>
    <row r="10" spans="2:63" ht="18" customHeight="1" thickBot="1" x14ac:dyDescent="0.3">
      <c r="B10" s="72"/>
      <c r="C10" s="71" t="s">
        <v>53</v>
      </c>
      <c r="D10" s="72"/>
      <c r="E10" s="72"/>
      <c r="F10" s="72"/>
      <c r="G10" s="72"/>
      <c r="H10" s="72"/>
      <c r="I10" s="72"/>
      <c r="J10" s="72"/>
      <c r="K10" s="72"/>
      <c r="L10" s="77" t="s">
        <v>54</v>
      </c>
      <c r="M10" s="72"/>
      <c r="O10" s="71" t="s">
        <v>45</v>
      </c>
      <c r="P10" s="72"/>
      <c r="Q10" s="78" t="s">
        <v>36</v>
      </c>
      <c r="R10" s="72"/>
      <c r="S10" s="71" t="s">
        <v>38</v>
      </c>
      <c r="T10" s="72"/>
      <c r="U10" s="71" t="s">
        <v>37</v>
      </c>
      <c r="V10" s="72"/>
      <c r="W10" s="71" t="s">
        <v>42</v>
      </c>
      <c r="X10" s="72"/>
      <c r="Y10" s="71" t="s">
        <v>48</v>
      </c>
      <c r="Z10" s="72"/>
      <c r="AA10" s="71" t="s">
        <v>37</v>
      </c>
      <c r="AC10" s="79" t="s">
        <v>78</v>
      </c>
      <c r="AE10" s="71" t="s">
        <v>50</v>
      </c>
      <c r="AI10" s="71" t="s">
        <v>35</v>
      </c>
      <c r="AN10" s="71" t="s">
        <v>36</v>
      </c>
      <c r="AR10" s="72"/>
      <c r="AS10" s="71" t="s">
        <v>36</v>
      </c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</row>
    <row r="11" spans="2:63" ht="18" customHeight="1" x14ac:dyDescent="0.25">
      <c r="B11" s="72"/>
      <c r="C11" s="71" t="s">
        <v>42</v>
      </c>
      <c r="D11" s="72"/>
      <c r="E11" s="72"/>
      <c r="F11" s="72"/>
      <c r="G11" s="72"/>
      <c r="H11" s="72"/>
      <c r="I11" s="72"/>
      <c r="J11" s="72"/>
      <c r="K11" s="74" t="s">
        <v>59</v>
      </c>
      <c r="L11" s="71" t="s">
        <v>41</v>
      </c>
      <c r="M11" s="71" t="s">
        <v>35</v>
      </c>
      <c r="N11" s="71" t="s">
        <v>37</v>
      </c>
      <c r="O11" s="71" t="s">
        <v>56</v>
      </c>
      <c r="P11" s="71" t="s">
        <v>43</v>
      </c>
      <c r="Q11" s="71" t="s">
        <v>42</v>
      </c>
      <c r="R11" s="71" t="s">
        <v>47</v>
      </c>
      <c r="S11" s="71" t="s">
        <v>42</v>
      </c>
      <c r="T11" s="75" t="s">
        <v>58</v>
      </c>
      <c r="U11" s="71" t="s">
        <v>48</v>
      </c>
      <c r="V11" s="71" t="s">
        <v>37</v>
      </c>
      <c r="W11" s="71" t="s">
        <v>53</v>
      </c>
      <c r="X11" s="71" t="s">
        <v>53</v>
      </c>
      <c r="Y11" s="71" t="s">
        <v>36</v>
      </c>
      <c r="Z11" s="80" t="s">
        <v>46</v>
      </c>
      <c r="AA11" s="71" t="s">
        <v>39</v>
      </c>
      <c r="AB11" s="73" t="s">
        <v>35</v>
      </c>
      <c r="AC11" s="71" t="s">
        <v>47</v>
      </c>
      <c r="AD11" s="71" t="s">
        <v>52</v>
      </c>
      <c r="AE11" s="71" t="s">
        <v>36</v>
      </c>
      <c r="AF11" s="71" t="s">
        <v>47</v>
      </c>
      <c r="AG11" s="71" t="s">
        <v>57</v>
      </c>
      <c r="AH11" s="71" t="s">
        <v>35</v>
      </c>
      <c r="AI11" s="71" t="s">
        <v>43</v>
      </c>
      <c r="AN11" s="71" t="s">
        <v>56</v>
      </c>
      <c r="AR11" s="72"/>
      <c r="AS11" s="74" t="s">
        <v>80</v>
      </c>
      <c r="AT11" s="71" t="s">
        <v>36</v>
      </c>
      <c r="AU11" s="71" t="s">
        <v>53</v>
      </c>
      <c r="AV11" s="71" t="s">
        <v>54</v>
      </c>
      <c r="AW11" s="71" t="s">
        <v>45</v>
      </c>
      <c r="AX11" s="71" t="s">
        <v>44</v>
      </c>
      <c r="AY11" s="71" t="s">
        <v>35</v>
      </c>
      <c r="AZ11" s="71" t="s">
        <v>43</v>
      </c>
      <c r="BA11" s="75" t="s">
        <v>42</v>
      </c>
      <c r="BB11" s="71" t="s">
        <v>44</v>
      </c>
      <c r="BC11" s="71" t="s">
        <v>34</v>
      </c>
      <c r="BD11" s="71" t="s">
        <v>36</v>
      </c>
      <c r="BE11" s="71" t="s">
        <v>53</v>
      </c>
      <c r="BF11" s="71" t="s">
        <v>37</v>
      </c>
      <c r="BG11" s="71" t="s">
        <v>38</v>
      </c>
      <c r="BH11" s="71" t="s">
        <v>42</v>
      </c>
      <c r="BI11" s="72"/>
      <c r="BJ11" s="72"/>
      <c r="BK11" s="72"/>
    </row>
    <row r="12" spans="2:63" ht="18" customHeight="1" x14ac:dyDescent="0.25">
      <c r="B12" s="72"/>
      <c r="C12" s="71" t="s">
        <v>40</v>
      </c>
      <c r="D12" s="72"/>
      <c r="E12" s="72"/>
      <c r="F12" s="72"/>
      <c r="G12" s="72"/>
      <c r="H12" s="72"/>
      <c r="I12" s="72"/>
      <c r="J12" s="72"/>
      <c r="K12" s="72"/>
      <c r="L12" s="71" t="s">
        <v>42</v>
      </c>
      <c r="M12" s="72"/>
      <c r="O12" s="71" t="s">
        <v>42</v>
      </c>
      <c r="P12" s="72"/>
      <c r="Q12" s="71" t="s">
        <v>53</v>
      </c>
      <c r="R12" s="72"/>
      <c r="S12" s="71" t="s">
        <v>54</v>
      </c>
      <c r="T12" s="72"/>
      <c r="U12" s="71" t="s">
        <v>57</v>
      </c>
      <c r="V12" s="72"/>
      <c r="W12" s="71" t="s">
        <v>54</v>
      </c>
      <c r="X12" s="72"/>
      <c r="Y12" s="71" t="s">
        <v>44</v>
      </c>
      <c r="Z12" s="72"/>
      <c r="AA12" s="71" t="s">
        <v>36</v>
      </c>
      <c r="AC12" s="71" t="s">
        <v>34</v>
      </c>
      <c r="AE12" s="71" t="s">
        <v>39</v>
      </c>
      <c r="AI12" s="71" t="s">
        <v>46</v>
      </c>
      <c r="AN12" s="71" t="s">
        <v>46</v>
      </c>
      <c r="AR12" s="72"/>
      <c r="AS12" s="71" t="s">
        <v>46</v>
      </c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</row>
    <row r="13" spans="2:63" ht="18" customHeight="1" thickBot="1" x14ac:dyDescent="0.3">
      <c r="B13" s="72"/>
      <c r="C13" s="71" t="s">
        <v>37</v>
      </c>
      <c r="D13" s="72"/>
      <c r="E13" s="72"/>
      <c r="F13" s="72"/>
      <c r="G13" s="72"/>
      <c r="H13" s="72"/>
      <c r="I13" s="72"/>
      <c r="J13" s="72"/>
      <c r="K13" s="72"/>
      <c r="L13" s="78" t="s">
        <v>56</v>
      </c>
      <c r="M13" s="72"/>
      <c r="O13" s="71" t="s">
        <v>34</v>
      </c>
      <c r="P13" s="72"/>
      <c r="Q13" s="71" t="s">
        <v>54</v>
      </c>
      <c r="R13" s="72"/>
      <c r="S13" s="71" t="s">
        <v>35</v>
      </c>
      <c r="T13" s="72"/>
      <c r="U13" s="71" t="s">
        <v>37</v>
      </c>
      <c r="V13" s="72"/>
      <c r="W13" s="71" t="s">
        <v>36</v>
      </c>
      <c r="Y13" s="71" t="s">
        <v>36</v>
      </c>
      <c r="Z13" s="72"/>
      <c r="AA13" s="72"/>
      <c r="AC13" s="71" t="s">
        <v>37</v>
      </c>
      <c r="AE13" s="71" t="s">
        <v>36</v>
      </c>
      <c r="AI13" s="78" t="s">
        <v>42</v>
      </c>
      <c r="AN13" s="78" t="s">
        <v>42</v>
      </c>
      <c r="AR13" s="72"/>
      <c r="AS13" s="71" t="s">
        <v>37</v>
      </c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</row>
    <row r="14" spans="2:63" ht="18" customHeight="1" x14ac:dyDescent="0.25">
      <c r="B14" s="72"/>
      <c r="C14" s="71" t="s">
        <v>39</v>
      </c>
      <c r="D14" s="72"/>
      <c r="E14" s="72"/>
      <c r="F14" s="72"/>
      <c r="G14" s="72"/>
      <c r="H14" s="72"/>
      <c r="I14" s="72"/>
      <c r="J14" s="72"/>
      <c r="K14" s="72"/>
      <c r="L14" s="71" t="s">
        <v>35</v>
      </c>
      <c r="M14" s="72"/>
      <c r="O14" s="72"/>
      <c r="Q14" s="71" t="s">
        <v>36</v>
      </c>
      <c r="R14" s="72"/>
      <c r="S14" s="71" t="s">
        <v>35</v>
      </c>
      <c r="T14" s="72"/>
      <c r="U14" s="72"/>
      <c r="V14" s="72"/>
      <c r="W14" s="71" t="s">
        <v>34</v>
      </c>
      <c r="Y14" s="72"/>
      <c r="Z14" s="72"/>
      <c r="AA14" s="72"/>
      <c r="AC14" s="71" t="s">
        <v>48</v>
      </c>
      <c r="AE14" s="71" t="s">
        <v>39</v>
      </c>
      <c r="AI14" s="71" t="s">
        <v>45</v>
      </c>
      <c r="AN14" s="71" t="s">
        <v>42</v>
      </c>
      <c r="AR14" s="72"/>
      <c r="AS14" s="71" t="s">
        <v>58</v>
      </c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</row>
    <row r="15" spans="2:63" ht="18" customHeight="1" thickBot="1" x14ac:dyDescent="0.3">
      <c r="B15" s="74" t="s">
        <v>63</v>
      </c>
      <c r="C15" s="71" t="s">
        <v>42</v>
      </c>
      <c r="D15" s="71" t="s">
        <v>44</v>
      </c>
      <c r="E15" s="71" t="s">
        <v>40</v>
      </c>
      <c r="F15" s="71" t="s">
        <v>42</v>
      </c>
      <c r="G15" s="71" t="s">
        <v>46</v>
      </c>
      <c r="H15" s="71" t="s">
        <v>37</v>
      </c>
      <c r="I15" s="71" t="s">
        <v>46</v>
      </c>
      <c r="J15" s="71" t="s">
        <v>42</v>
      </c>
      <c r="K15" s="72"/>
      <c r="L15" s="71" t="s">
        <v>47</v>
      </c>
      <c r="M15" s="72"/>
      <c r="O15" s="72"/>
      <c r="Q15" s="71" t="s">
        <v>34</v>
      </c>
      <c r="R15" s="72"/>
      <c r="S15" s="71" t="s">
        <v>57</v>
      </c>
      <c r="T15" s="72"/>
      <c r="U15" s="72"/>
      <c r="V15" s="72"/>
      <c r="W15" s="71" t="s">
        <v>36</v>
      </c>
      <c r="Y15" s="72"/>
      <c r="Z15" s="72"/>
      <c r="AA15" s="72"/>
      <c r="AC15" s="71" t="s">
        <v>42</v>
      </c>
      <c r="AE15" s="78" t="s">
        <v>35</v>
      </c>
      <c r="AI15" s="71" t="s">
        <v>52</v>
      </c>
      <c r="AN15" s="71" t="s">
        <v>53</v>
      </c>
      <c r="AR15" s="72"/>
      <c r="AS15" s="71" t="s">
        <v>57</v>
      </c>
      <c r="AV15" s="72"/>
      <c r="AW15" s="72"/>
      <c r="AX15" s="72"/>
      <c r="AY15" s="72"/>
      <c r="AZ15" s="72"/>
      <c r="BA15" s="72"/>
      <c r="BB15" s="72"/>
      <c r="BC15" s="72"/>
      <c r="BD15" s="72"/>
      <c r="BE15" s="72"/>
      <c r="BF15" s="72"/>
      <c r="BG15" s="72"/>
      <c r="BH15" s="72"/>
      <c r="BI15" s="72"/>
      <c r="BJ15" s="72"/>
      <c r="BK15" s="72"/>
    </row>
    <row r="16" spans="2:63" ht="18" customHeight="1" thickBot="1" x14ac:dyDescent="0.3">
      <c r="B16" s="72"/>
      <c r="D16" s="72"/>
      <c r="E16" s="72"/>
      <c r="F16" s="72"/>
      <c r="G16" s="72"/>
      <c r="H16" s="72"/>
      <c r="I16" s="72"/>
      <c r="J16" s="72"/>
      <c r="K16" s="72"/>
      <c r="L16" s="71" t="s">
        <v>52</v>
      </c>
      <c r="M16" s="72"/>
      <c r="O16" s="72"/>
      <c r="Q16" s="71" t="s">
        <v>36</v>
      </c>
      <c r="R16" s="72"/>
      <c r="S16" s="72"/>
      <c r="T16" s="72"/>
      <c r="U16" s="72"/>
      <c r="V16" s="72"/>
      <c r="W16" s="71" t="s">
        <v>49</v>
      </c>
      <c r="Y16" s="72"/>
      <c r="Z16" s="72"/>
      <c r="AA16" s="72"/>
      <c r="AC16" s="78" t="s">
        <v>46</v>
      </c>
      <c r="AE16" s="71" t="s">
        <v>44</v>
      </c>
      <c r="AI16" s="71" t="s">
        <v>35</v>
      </c>
      <c r="AN16" s="71" t="s">
        <v>54</v>
      </c>
      <c r="AR16" s="72"/>
      <c r="AS16" s="78" t="s">
        <v>36</v>
      </c>
      <c r="AV16" s="72"/>
      <c r="AW16" s="72"/>
      <c r="AX16" s="72"/>
      <c r="AY16" s="72"/>
      <c r="AZ16" s="72"/>
      <c r="BA16" s="72"/>
      <c r="BB16" s="72"/>
      <c r="BC16" s="72"/>
      <c r="BD16" s="72"/>
      <c r="BE16" s="72"/>
      <c r="BF16" s="72"/>
      <c r="BG16" s="72"/>
      <c r="BH16" s="72"/>
      <c r="BI16" s="72"/>
      <c r="BJ16" s="72"/>
      <c r="BK16" s="72"/>
    </row>
    <row r="17" spans="1:63" ht="18" customHeight="1" x14ac:dyDescent="0.25">
      <c r="A17" s="74" t="s">
        <v>62</v>
      </c>
      <c r="B17" s="76" t="s">
        <v>74</v>
      </c>
      <c r="C17" s="71" t="s">
        <v>42</v>
      </c>
      <c r="D17" s="71" t="s">
        <v>57</v>
      </c>
      <c r="E17" s="71" t="s">
        <v>34</v>
      </c>
      <c r="F17" s="71" t="s">
        <v>42</v>
      </c>
      <c r="G17" s="71" t="s">
        <v>46</v>
      </c>
      <c r="H17" s="75" t="s">
        <v>37</v>
      </c>
      <c r="I17" s="71" t="s">
        <v>57</v>
      </c>
      <c r="J17" s="71" t="s">
        <v>35</v>
      </c>
      <c r="K17" s="71" t="s">
        <v>56</v>
      </c>
      <c r="L17" s="71" t="s">
        <v>36</v>
      </c>
      <c r="M17" s="71" t="s">
        <v>41</v>
      </c>
      <c r="N17" s="71" t="s">
        <v>38</v>
      </c>
      <c r="O17" s="71" t="s">
        <v>37</v>
      </c>
      <c r="Q17" s="71" t="s">
        <v>49</v>
      </c>
      <c r="R17" s="72"/>
      <c r="S17" s="72"/>
      <c r="T17" s="72"/>
      <c r="U17" s="72"/>
      <c r="V17" s="72"/>
      <c r="W17" s="71" t="s">
        <v>35</v>
      </c>
      <c r="Y17" s="72"/>
      <c r="Z17" s="72"/>
      <c r="AA17" s="72"/>
      <c r="AC17" s="71" t="s">
        <v>37</v>
      </c>
      <c r="AE17" s="71" t="s">
        <v>40</v>
      </c>
      <c r="AI17" s="71" t="s">
        <v>41</v>
      </c>
      <c r="AN17" s="71" t="s">
        <v>36</v>
      </c>
      <c r="AR17" s="72"/>
      <c r="AS17" s="71" t="s">
        <v>37</v>
      </c>
      <c r="AV17" s="72"/>
      <c r="AW17" s="72"/>
      <c r="AX17" s="72"/>
      <c r="AY17" s="72"/>
      <c r="AZ17" s="72"/>
      <c r="BA17" s="72"/>
      <c r="BB17" s="72"/>
      <c r="BC17" s="72"/>
      <c r="BD17" s="72"/>
      <c r="BE17" s="72"/>
      <c r="BF17" s="72"/>
      <c r="BG17" s="72"/>
      <c r="BH17" s="72"/>
      <c r="BI17" s="72"/>
      <c r="BJ17" s="72"/>
      <c r="BK17" s="72"/>
    </row>
    <row r="18" spans="1:63" ht="18" customHeight="1" x14ac:dyDescent="0.25">
      <c r="B18" s="71" t="s">
        <v>42</v>
      </c>
      <c r="L18" s="71" t="s">
        <v>47</v>
      </c>
      <c r="Q18" s="71" t="s">
        <v>36</v>
      </c>
      <c r="AA18" s="72"/>
      <c r="AC18" s="71" t="s">
        <v>56</v>
      </c>
      <c r="AE18" s="71" t="s">
        <v>43</v>
      </c>
      <c r="AI18" s="71" t="s">
        <v>36</v>
      </c>
      <c r="AN18" s="71" t="s">
        <v>34</v>
      </c>
      <c r="AR18" s="72"/>
      <c r="AS18" s="71" t="s">
        <v>56</v>
      </c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</row>
    <row r="19" spans="1:63" ht="18" customHeight="1" x14ac:dyDescent="0.25">
      <c r="B19" s="71" t="s">
        <v>50</v>
      </c>
      <c r="L19" s="71" t="s">
        <v>57</v>
      </c>
      <c r="AA19" s="72"/>
      <c r="AC19" s="71" t="s">
        <v>33</v>
      </c>
      <c r="AE19" s="71" t="s">
        <v>36</v>
      </c>
      <c r="AI19" s="71" t="s">
        <v>54</v>
      </c>
      <c r="AN19" s="71" t="s">
        <v>36</v>
      </c>
      <c r="AR19" s="72"/>
      <c r="AS19" s="71" t="s">
        <v>57</v>
      </c>
      <c r="AV19" s="72"/>
      <c r="AW19" s="72"/>
      <c r="AX19" s="72"/>
      <c r="AY19" s="72"/>
      <c r="AZ19" s="72"/>
      <c r="BA19" s="72"/>
      <c r="BB19" s="72"/>
      <c r="BC19" s="72"/>
      <c r="BD19" s="72"/>
      <c r="BE19" s="72"/>
      <c r="BF19" s="72"/>
      <c r="BG19" s="72"/>
      <c r="BH19" s="72"/>
      <c r="BI19" s="72"/>
      <c r="BJ19" s="72"/>
      <c r="BK19" s="72"/>
    </row>
    <row r="20" spans="1:63" ht="18" customHeight="1" x14ac:dyDescent="0.25">
      <c r="B20" s="71" t="s">
        <v>40</v>
      </c>
      <c r="E20" s="74" t="s">
        <v>60</v>
      </c>
      <c r="F20" s="71" t="s">
        <v>41</v>
      </c>
      <c r="G20" s="71" t="s">
        <v>37</v>
      </c>
      <c r="H20" s="71" t="s">
        <v>44</v>
      </c>
      <c r="I20" s="71" t="s">
        <v>40</v>
      </c>
      <c r="J20" s="71" t="s">
        <v>42</v>
      </c>
      <c r="K20" s="75" t="s">
        <v>46</v>
      </c>
      <c r="L20" s="71" t="s">
        <v>35</v>
      </c>
      <c r="M20" s="71" t="s">
        <v>44</v>
      </c>
      <c r="N20" s="71" t="s">
        <v>42</v>
      </c>
      <c r="O20" s="71" t="s">
        <v>54</v>
      </c>
      <c r="P20" s="71" t="s">
        <v>46</v>
      </c>
      <c r="Q20" s="75" t="s">
        <v>37</v>
      </c>
      <c r="R20" s="71" t="s">
        <v>44</v>
      </c>
      <c r="S20" s="71" t="s">
        <v>40</v>
      </c>
      <c r="T20" s="71" t="s">
        <v>37</v>
      </c>
      <c r="U20" s="71" t="s">
        <v>57</v>
      </c>
      <c r="AC20" s="71" t="s">
        <v>34</v>
      </c>
      <c r="AE20" s="71" t="s">
        <v>41</v>
      </c>
      <c r="AI20" s="71" t="s">
        <v>42</v>
      </c>
      <c r="AN20" s="71" t="s">
        <v>49</v>
      </c>
      <c r="AR20" s="72"/>
      <c r="AS20" s="71" t="s">
        <v>45</v>
      </c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</row>
    <row r="21" spans="1:63" ht="18" customHeight="1" x14ac:dyDescent="0.25">
      <c r="B21" s="71" t="s">
        <v>36</v>
      </c>
      <c r="L21" s="71" t="s">
        <v>43</v>
      </c>
      <c r="AC21" s="71" t="s">
        <v>42</v>
      </c>
      <c r="AE21" s="71" t="s">
        <v>37</v>
      </c>
      <c r="AN21" s="71" t="s">
        <v>42</v>
      </c>
      <c r="AR21" s="72"/>
      <c r="AS21" s="71" t="s">
        <v>58</v>
      </c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</row>
    <row r="22" spans="1:63" ht="18" customHeight="1" thickBot="1" x14ac:dyDescent="0.3">
      <c r="Z22" s="72"/>
      <c r="AC22" s="78" t="s">
        <v>47</v>
      </c>
      <c r="AR22" s="72"/>
      <c r="AS22" s="71" t="s">
        <v>46</v>
      </c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</row>
    <row r="23" spans="1:63" ht="18" customHeight="1" x14ac:dyDescent="0.25">
      <c r="Z23" s="72"/>
      <c r="AC23" s="71" t="s">
        <v>40</v>
      </c>
      <c r="AR23" s="72"/>
      <c r="AS23" s="71" t="s">
        <v>39</v>
      </c>
      <c r="AV23" s="72"/>
      <c r="AW23" s="72"/>
      <c r="AX23" s="72"/>
      <c r="AY23" s="72"/>
      <c r="AZ23" s="72"/>
      <c r="BA23" s="72"/>
      <c r="BB23" s="72"/>
      <c r="BC23" s="72"/>
      <c r="BD23" s="72"/>
      <c r="BE23" s="72"/>
      <c r="BF23" s="72"/>
      <c r="BG23" s="72"/>
      <c r="BH23" s="72"/>
      <c r="BI23" s="72"/>
      <c r="BJ23" s="72"/>
      <c r="BK23" s="72"/>
    </row>
    <row r="24" spans="1:63" ht="18" customHeight="1" x14ac:dyDescent="0.25">
      <c r="Z24" s="72"/>
      <c r="AC24" s="71" t="s">
        <v>41</v>
      </c>
      <c r="AR24" s="72"/>
      <c r="AS24" s="71" t="s">
        <v>36</v>
      </c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</row>
    <row r="25" spans="1:63" ht="18" customHeight="1" x14ac:dyDescent="0.25">
      <c r="Z25" s="72"/>
      <c r="AC25" s="71" t="s">
        <v>33</v>
      </c>
      <c r="AR25" s="72"/>
      <c r="AS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</row>
    <row r="26" spans="1:63" ht="18" customHeight="1" x14ac:dyDescent="0.25">
      <c r="Z26" s="72"/>
      <c r="AC26" s="71" t="s">
        <v>35</v>
      </c>
      <c r="AQ26" s="72"/>
      <c r="AR26" s="72"/>
      <c r="AS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</row>
    <row r="27" spans="1:63" ht="18" customHeight="1" x14ac:dyDescent="0.25">
      <c r="Z27" s="72"/>
      <c r="AB27" s="72"/>
      <c r="AC27" s="71" t="s">
        <v>43</v>
      </c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</row>
    <row r="28" spans="1:63" ht="18" customHeight="1" x14ac:dyDescent="0.25">
      <c r="Z28" s="72"/>
      <c r="AC28" s="71" t="s">
        <v>37</v>
      </c>
      <c r="AQ28" s="72"/>
      <c r="AR28" s="72"/>
      <c r="AS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</row>
    <row r="29" spans="1:63" ht="18" customHeight="1" x14ac:dyDescent="0.25">
      <c r="Z29" s="72"/>
      <c r="AC29" s="71" t="s">
        <v>46</v>
      </c>
      <c r="AQ29" s="72"/>
      <c r="AR29" s="72"/>
      <c r="AS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</row>
    <row r="30" spans="1:63" ht="18" customHeight="1" x14ac:dyDescent="0.25">
      <c r="A30" s="72"/>
      <c r="B30" s="72"/>
      <c r="C30" s="72"/>
      <c r="D30" s="72"/>
      <c r="E30" s="72"/>
      <c r="F30" s="72"/>
      <c r="G30" s="72"/>
      <c r="H30" s="72"/>
      <c r="I30" s="72"/>
      <c r="J30" s="72"/>
      <c r="AC30" s="71" t="s">
        <v>42</v>
      </c>
      <c r="AQ30" s="72"/>
      <c r="AR30" s="72"/>
      <c r="AS30" s="72"/>
      <c r="AT30" s="72"/>
      <c r="AV30" s="72"/>
      <c r="AW30" s="72"/>
      <c r="AX30" s="72"/>
      <c r="AY30" s="72"/>
      <c r="AZ30" s="72"/>
      <c r="BA30" s="72"/>
      <c r="BB30" s="72"/>
      <c r="BC30" s="72"/>
      <c r="BD30" s="72"/>
      <c r="BE30" s="72"/>
      <c r="BF30" s="72"/>
      <c r="BG30" s="72"/>
      <c r="BH30" s="72"/>
      <c r="BI30" s="72"/>
      <c r="BJ30" s="72"/>
      <c r="BK30" s="72"/>
    </row>
    <row r="31" spans="1:63" ht="18" customHeight="1" x14ac:dyDescent="0.25">
      <c r="R31" s="72"/>
      <c r="S31" s="72"/>
      <c r="T31" s="72"/>
      <c r="U31" s="72"/>
      <c r="V31" s="72"/>
      <c r="W31" s="72"/>
      <c r="X31" s="72"/>
      <c r="Y31" s="72"/>
      <c r="Z31" s="72"/>
      <c r="AQ31" s="72"/>
      <c r="AR31" s="72"/>
      <c r="AS31" s="72"/>
      <c r="AT31" s="72"/>
      <c r="AV31" s="72"/>
      <c r="AW31" s="72"/>
      <c r="AX31" s="72"/>
      <c r="AY31" s="72"/>
      <c r="AZ31" s="72"/>
      <c r="BA31" s="72"/>
      <c r="BB31" s="72"/>
      <c r="BC31" s="72"/>
      <c r="BD31" s="72"/>
      <c r="BE31" s="72"/>
      <c r="BF31" s="72"/>
      <c r="BG31" s="72"/>
      <c r="BH31" s="72"/>
      <c r="BI31" s="72"/>
      <c r="BJ31" s="72"/>
      <c r="BK31" s="72"/>
    </row>
    <row r="32" spans="1:63" ht="18" customHeight="1" x14ac:dyDescent="0.25">
      <c r="A32" s="72"/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Q32" s="72"/>
      <c r="AR32" s="72"/>
      <c r="AS32" s="72"/>
      <c r="AT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</row>
    <row r="33" spans="1:63" ht="18" customHeight="1" x14ac:dyDescent="0.25"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L33" s="72"/>
      <c r="AQ33" s="72"/>
      <c r="AR33" s="72"/>
      <c r="AS33" s="72"/>
      <c r="AT33" s="72"/>
      <c r="AV33" s="72"/>
      <c r="AW33" s="72"/>
      <c r="AX33" s="72"/>
      <c r="AY33" s="72"/>
      <c r="AZ33" s="72"/>
      <c r="BA33" s="72"/>
      <c r="BB33" s="72"/>
      <c r="BC33" s="72"/>
      <c r="BD33" s="72"/>
      <c r="BE33" s="72"/>
      <c r="BF33" s="72"/>
      <c r="BG33" s="72"/>
      <c r="BH33" s="72"/>
      <c r="BI33" s="72"/>
      <c r="BJ33" s="72"/>
      <c r="BK33" s="72"/>
    </row>
    <row r="34" spans="1:63" ht="18" customHeight="1" x14ac:dyDescent="0.25">
      <c r="A34" s="72"/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K34" s="72"/>
      <c r="AL34" s="72"/>
      <c r="AQ34" s="72"/>
      <c r="AR34" s="72"/>
      <c r="AS34" s="72"/>
      <c r="AT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</row>
    <row r="35" spans="1:63" ht="18" customHeight="1" x14ac:dyDescent="0.25"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C35" s="72"/>
      <c r="AE35" s="72"/>
      <c r="AG35" s="72"/>
      <c r="AK35" s="72"/>
      <c r="AL35" s="72"/>
      <c r="AQ35" s="72"/>
      <c r="AR35" s="72"/>
      <c r="AS35" s="72"/>
      <c r="AT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</row>
    <row r="36" spans="1:63" ht="18" customHeight="1" x14ac:dyDescent="0.25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C36" s="72"/>
      <c r="AD36" s="72"/>
      <c r="AE36" s="72"/>
      <c r="AG36" s="72"/>
      <c r="AK36" s="72"/>
      <c r="AL36" s="72"/>
      <c r="AQ36" s="72"/>
      <c r="AR36" s="72"/>
      <c r="AS36" s="72"/>
      <c r="AT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</row>
    <row r="37" spans="1:63" ht="18" customHeight="1" x14ac:dyDescent="0.25"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C37" s="72"/>
      <c r="AD37" s="72"/>
      <c r="AE37" s="72"/>
      <c r="AG37" s="72"/>
      <c r="AK37" s="72"/>
      <c r="AL37" s="72"/>
      <c r="AQ37" s="72"/>
      <c r="AR37" s="72"/>
      <c r="AS37" s="72"/>
      <c r="AT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</row>
    <row r="38" spans="1:63" ht="18" customHeight="1" x14ac:dyDescent="0.25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C38" s="72"/>
      <c r="AD38" s="72"/>
      <c r="AE38" s="72"/>
      <c r="AF38" s="72"/>
      <c r="AG38" s="72"/>
      <c r="AK38" s="72"/>
      <c r="AL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</row>
    <row r="39" spans="1:63" ht="18" customHeight="1" x14ac:dyDescent="0.25">
      <c r="T39" s="72"/>
      <c r="U39" s="72"/>
      <c r="V39" s="72"/>
      <c r="W39" s="72"/>
      <c r="X39" s="72"/>
      <c r="Y39" s="72"/>
      <c r="Z39" s="72"/>
      <c r="AC39" s="72"/>
      <c r="AD39" s="72"/>
      <c r="AE39" s="72"/>
      <c r="AF39" s="72"/>
      <c r="AG39" s="72"/>
      <c r="AK39" s="72"/>
      <c r="AL39" s="72"/>
      <c r="AQ39" s="72"/>
      <c r="AR39" s="72"/>
      <c r="AS39" s="72"/>
      <c r="AT39" s="72"/>
      <c r="AU39" s="72"/>
      <c r="AV39" s="72"/>
      <c r="AW39" s="72"/>
      <c r="AX39" s="72"/>
      <c r="AY39" s="72"/>
      <c r="AZ39" s="72"/>
      <c r="BA39" s="72"/>
      <c r="BB39" s="72"/>
      <c r="BC39" s="72"/>
      <c r="BD39" s="72"/>
      <c r="BE39" s="72"/>
      <c r="BF39" s="72"/>
      <c r="BG39" s="72"/>
      <c r="BH39" s="72"/>
      <c r="BI39" s="72"/>
      <c r="BJ39" s="72"/>
      <c r="BK39" s="72"/>
    </row>
    <row r="40" spans="1:63" ht="18" customHeight="1" x14ac:dyDescent="0.25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C40" s="72"/>
      <c r="AD40" s="72"/>
      <c r="AE40" s="72"/>
      <c r="AF40" s="72"/>
      <c r="AG40" s="72"/>
      <c r="AK40" s="72"/>
      <c r="AL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</row>
    <row r="41" spans="1:63" ht="18" customHeight="1" x14ac:dyDescent="0.25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C41" s="72"/>
      <c r="AD41" s="72"/>
      <c r="AE41" s="72"/>
      <c r="AF41" s="72"/>
      <c r="AG41" s="72"/>
      <c r="AJ41" s="72"/>
      <c r="AK41" s="72"/>
      <c r="AL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</row>
    <row r="42" spans="1:63" ht="18" customHeight="1" x14ac:dyDescent="0.25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C42" s="72"/>
      <c r="AD42" s="72"/>
      <c r="AE42" s="72"/>
      <c r="AF42" s="72"/>
      <c r="AG42" s="72"/>
      <c r="AJ42" s="72"/>
      <c r="AK42" s="72"/>
      <c r="AL42" s="72"/>
      <c r="AQ42" s="72"/>
      <c r="AR42" s="72"/>
      <c r="AS42" s="72"/>
      <c r="AT42" s="72"/>
      <c r="AU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  <c r="BH42" s="72"/>
      <c r="BI42" s="72"/>
      <c r="BJ42" s="72"/>
      <c r="BK42" s="72"/>
    </row>
    <row r="43" spans="1:63" ht="18" customHeight="1" x14ac:dyDescent="0.25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C43" s="72"/>
      <c r="AD43" s="72"/>
      <c r="AE43" s="72"/>
      <c r="AF43" s="72"/>
      <c r="AG43" s="72"/>
      <c r="AJ43" s="72"/>
      <c r="AK43" s="72"/>
      <c r="AL43" s="72"/>
      <c r="AM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</row>
    <row r="44" spans="1:63" ht="18" customHeight="1" x14ac:dyDescent="0.25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C44" s="72"/>
      <c r="AD44" s="72"/>
      <c r="AE44" s="72"/>
      <c r="AF44" s="72"/>
      <c r="AG44" s="72"/>
      <c r="AJ44" s="72"/>
      <c r="AK44" s="72"/>
      <c r="AL44" s="72"/>
      <c r="AM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</row>
    <row r="45" spans="1:63" ht="18" customHeight="1" x14ac:dyDescent="0.25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B45" s="72"/>
      <c r="AC45" s="72"/>
      <c r="AD45" s="72"/>
      <c r="AE45" s="72"/>
      <c r="AF45" s="72"/>
      <c r="AG45" s="72"/>
      <c r="AJ45" s="72"/>
      <c r="AK45" s="72"/>
      <c r="AL45" s="72"/>
      <c r="AM45" s="72"/>
      <c r="AQ45" s="72"/>
      <c r="AR45" s="72"/>
      <c r="AS45" s="72"/>
    </row>
    <row r="46" spans="1:63" ht="13.9" customHeight="1" x14ac:dyDescent="0.25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B46" s="72"/>
      <c r="AC46" s="72"/>
      <c r="AD46" s="72"/>
      <c r="AE46" s="72"/>
      <c r="AF46" s="72"/>
      <c r="AG46" s="72"/>
      <c r="AJ46" s="72"/>
      <c r="AK46" s="72"/>
      <c r="AL46" s="72"/>
      <c r="AM46" s="72"/>
      <c r="AQ46" s="72"/>
      <c r="AR46" s="72"/>
      <c r="AS46" s="72"/>
    </row>
    <row r="47" spans="1:63" ht="13.9" customHeight="1" x14ac:dyDescent="0.25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B47" s="72"/>
      <c r="AC47" s="72"/>
      <c r="AD47" s="72"/>
      <c r="AE47" s="72"/>
      <c r="AF47" s="72"/>
      <c r="AG47" s="72"/>
      <c r="AJ47" s="72"/>
      <c r="AK47" s="72"/>
      <c r="AL47" s="72"/>
      <c r="AM47" s="72"/>
      <c r="AQ47" s="72"/>
      <c r="AR47" s="72"/>
      <c r="AS47" s="72"/>
    </row>
    <row r="48" spans="1:63" ht="13.9" customHeight="1" x14ac:dyDescent="0.25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Q48" s="72"/>
      <c r="AR48" s="72"/>
      <c r="AS48" s="72"/>
    </row>
    <row r="49" spans="27:43" ht="13.9" customHeight="1" thickBot="1" x14ac:dyDescent="0.3"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8"/>
      <c r="AO49" s="72"/>
      <c r="AP49" s="72"/>
      <c r="AQ49" s="72"/>
    </row>
    <row r="50" spans="27:43" ht="13.9" customHeight="1" x14ac:dyDescent="0.25"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O50" s="72"/>
      <c r="AP50" s="72"/>
      <c r="AQ50" s="72"/>
    </row>
    <row r="51" spans="27:43" ht="13.9" customHeight="1" x14ac:dyDescent="0.25"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72"/>
      <c r="AO51" s="72"/>
      <c r="AP51" s="72"/>
      <c r="AQ51" s="72"/>
    </row>
    <row r="52" spans="27:43" ht="13.9" customHeight="1" x14ac:dyDescent="0.25"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</row>
    <row r="53" spans="27:43" ht="13.9" customHeight="1" x14ac:dyDescent="0.25"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72"/>
      <c r="AM53" s="72"/>
      <c r="AN53" s="72"/>
      <c r="AO53" s="72"/>
      <c r="AP53" s="72"/>
      <c r="AQ53" s="72"/>
    </row>
    <row r="54" spans="27:43" ht="13.9" customHeight="1" x14ac:dyDescent="0.25"/>
    <row r="55" spans="27:43" ht="13.9" customHeight="1" x14ac:dyDescent="0.25"/>
    <row r="56" spans="27:43" ht="13.9" customHeight="1" x14ac:dyDescent="0.25"/>
    <row r="57" spans="27:43" ht="13.9" customHeight="1" x14ac:dyDescent="0.25"/>
    <row r="58" spans="27:43" ht="13.9" customHeight="1" x14ac:dyDescent="0.25"/>
    <row r="59" spans="27:43" ht="13.9" customHeight="1" x14ac:dyDescent="0.25"/>
    <row r="60" spans="27:43" ht="13.9" customHeight="1" x14ac:dyDescent="0.25"/>
    <row r="61" spans="27:43" ht="13.9" customHeight="1" x14ac:dyDescent="0.25"/>
    <row r="62" spans="27:43" ht="13.9" customHeight="1" x14ac:dyDescent="0.25"/>
    <row r="63" spans="27:43" ht="13.9" customHeight="1" x14ac:dyDescent="0.25"/>
    <row r="64" spans="27:43" ht="13.9" customHeight="1" x14ac:dyDescent="0.25"/>
    <row r="65" ht="13.9" customHeight="1" x14ac:dyDescent="0.25"/>
    <row r="66" ht="13.9" customHeight="1" x14ac:dyDescent="0.25"/>
    <row r="67" ht="13.9" customHeight="1" x14ac:dyDescent="0.25"/>
    <row r="68" ht="13.9" customHeight="1" x14ac:dyDescent="0.25"/>
    <row r="69" ht="13.9" customHeight="1" x14ac:dyDescent="0.25"/>
    <row r="70" ht="13.9" customHeight="1" x14ac:dyDescent="0.25"/>
    <row r="71" ht="13.9" customHeight="1" x14ac:dyDescent="0.25"/>
    <row r="72" ht="13.9" customHeight="1" x14ac:dyDescent="0.25"/>
    <row r="73" ht="13.9" customHeight="1" x14ac:dyDescent="0.25"/>
    <row r="74" ht="13.9" customHeight="1" x14ac:dyDescent="0.25"/>
    <row r="75" ht="13.9" customHeight="1" x14ac:dyDescent="0.25"/>
    <row r="76" ht="13.9" customHeight="1" x14ac:dyDescent="0.25"/>
    <row r="77" ht="13.9" customHeight="1" x14ac:dyDescent="0.25"/>
    <row r="78" ht="13.9" customHeight="1" x14ac:dyDescent="0.25"/>
    <row r="79" ht="13.9" customHeight="1" x14ac:dyDescent="0.25"/>
    <row r="80" ht="13.9" customHeight="1" x14ac:dyDescent="0.25"/>
    <row r="81" ht="13.9" customHeight="1" x14ac:dyDescent="0.25"/>
    <row r="82" ht="13.9" customHeight="1" x14ac:dyDescent="0.25"/>
    <row r="83" ht="13.9" customHeight="1" x14ac:dyDescent="0.25"/>
    <row r="84" ht="13.9" customHeight="1" x14ac:dyDescent="0.25"/>
    <row r="85" ht="13.9" customHeight="1" x14ac:dyDescent="0.25"/>
    <row r="86" ht="13.9" customHeight="1" x14ac:dyDescent="0.25"/>
    <row r="87" ht="13.9" customHeight="1" x14ac:dyDescent="0.25"/>
    <row r="88" ht="13.9" customHeight="1" x14ac:dyDescent="0.25"/>
    <row r="89" ht="13.9" customHeight="1" x14ac:dyDescent="0.25"/>
    <row r="90" ht="13.9" customHeight="1" x14ac:dyDescent="0.25"/>
    <row r="91" ht="13.9" customHeight="1" x14ac:dyDescent="0.25"/>
    <row r="92" ht="13.9" customHeight="1" x14ac:dyDescent="0.25"/>
    <row r="93" ht="13.9" customHeight="1" x14ac:dyDescent="0.25"/>
    <row r="94" ht="13.9" customHeight="1" x14ac:dyDescent="0.25"/>
    <row r="95" ht="13.9" customHeight="1" x14ac:dyDescent="0.25"/>
    <row r="96" ht="13.9" customHeight="1" x14ac:dyDescent="0.25"/>
    <row r="97" ht="13.9" customHeight="1" x14ac:dyDescent="0.25"/>
    <row r="98" ht="13.9" customHeight="1" x14ac:dyDescent="0.25"/>
    <row r="99" ht="13.9" customHeight="1" x14ac:dyDescent="0.25"/>
    <row r="100" ht="13.9" customHeight="1" x14ac:dyDescent="0.25"/>
    <row r="101" ht="13.9" customHeight="1" x14ac:dyDescent="0.25"/>
    <row r="102" ht="13.9" customHeight="1" x14ac:dyDescent="0.25"/>
    <row r="103" ht="13.9" customHeight="1" x14ac:dyDescent="0.25"/>
    <row r="104" ht="13.9" customHeight="1" x14ac:dyDescent="0.25"/>
    <row r="105" ht="13.9" customHeight="1" x14ac:dyDescent="0.25"/>
    <row r="106" ht="13.9" customHeight="1" x14ac:dyDescent="0.25"/>
    <row r="107" ht="13.9" customHeight="1" x14ac:dyDescent="0.25"/>
    <row r="108" ht="13.9" customHeight="1" x14ac:dyDescent="0.25"/>
    <row r="109" ht="13.9" customHeight="1" x14ac:dyDescent="0.25"/>
    <row r="110" ht="13.9" customHeight="1" x14ac:dyDescent="0.25"/>
    <row r="111" ht="13.9" customHeight="1" x14ac:dyDescent="0.25"/>
    <row r="112" ht="13.9" customHeight="1" x14ac:dyDescent="0.25"/>
    <row r="113" ht="13.9" customHeight="1" x14ac:dyDescent="0.25"/>
    <row r="114" ht="13.9" customHeight="1" x14ac:dyDescent="0.25"/>
    <row r="115" ht="13.9" customHeight="1" x14ac:dyDescent="0.25"/>
    <row r="116" ht="13.9" customHeight="1" x14ac:dyDescent="0.25"/>
  </sheetData>
  <pageMargins left="0.7" right="0.7" top="0.75" bottom="0.75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56270C-47C1-44A6-A01A-FB8E2984775F}">
  <sheetPr>
    <tabColor rgb="FFFFFF00"/>
  </sheetPr>
  <dimension ref="A15:H16"/>
  <sheetViews>
    <sheetView workbookViewId="0">
      <selection activeCell="H29" sqref="H29"/>
    </sheetView>
  </sheetViews>
  <sheetFormatPr defaultRowHeight="15" x14ac:dyDescent="0.25"/>
  <sheetData>
    <row r="15" spans="1:8" ht="23.25" x14ac:dyDescent="0.35">
      <c r="A15" s="100" t="s">
        <v>124</v>
      </c>
      <c r="B15" s="100"/>
      <c r="C15" s="100"/>
      <c r="D15" s="100"/>
      <c r="E15" s="100"/>
      <c r="F15" s="100"/>
    </row>
    <row r="16" spans="1:8" ht="23.25" x14ac:dyDescent="0.35">
      <c r="A16" s="119" t="s">
        <v>159</v>
      </c>
      <c r="B16" s="120"/>
      <c r="C16" s="120"/>
      <c r="D16" s="120"/>
      <c r="E16" s="120"/>
      <c r="F16" s="120"/>
      <c r="G16" s="120"/>
      <c r="H16" s="120"/>
    </row>
  </sheetData>
  <mergeCells count="1">
    <mergeCell ref="A16:H16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C927B4-AC8E-4295-BFA2-639E94E0A6B6}">
  <sheetPr>
    <tabColor rgb="FFFFFF00"/>
  </sheetPr>
  <dimension ref="A19:F20"/>
  <sheetViews>
    <sheetView workbookViewId="0">
      <selection activeCell="K25" sqref="K25"/>
    </sheetView>
  </sheetViews>
  <sheetFormatPr defaultRowHeight="15" x14ac:dyDescent="0.25"/>
  <sheetData>
    <row r="19" spans="1:6" ht="23.25" x14ac:dyDescent="0.35">
      <c r="A19" s="100" t="s">
        <v>160</v>
      </c>
      <c r="B19" s="100"/>
      <c r="C19" s="100"/>
      <c r="D19" s="100"/>
    </row>
    <row r="20" spans="1:6" ht="23.25" x14ac:dyDescent="0.35">
      <c r="A20" s="119" t="s">
        <v>161</v>
      </c>
      <c r="B20" s="120"/>
      <c r="C20" s="120"/>
      <c r="D20" s="120"/>
      <c r="E20" s="120"/>
      <c r="F20" s="120"/>
    </row>
  </sheetData>
  <mergeCells count="1">
    <mergeCell ref="A20:F20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6C8CA5-DC3C-4AED-8C9A-1A7F2EFE5BA7}">
  <sheetPr>
    <tabColor rgb="FFFFFF00"/>
  </sheetPr>
  <dimension ref="A26:H27"/>
  <sheetViews>
    <sheetView workbookViewId="0">
      <selection activeCell="A28" sqref="A28"/>
    </sheetView>
  </sheetViews>
  <sheetFormatPr defaultRowHeight="15" x14ac:dyDescent="0.25"/>
  <sheetData>
    <row r="26" spans="1:8" ht="23.25" x14ac:dyDescent="0.35">
      <c r="A26" s="100" t="s">
        <v>125</v>
      </c>
      <c r="B26" s="100"/>
      <c r="C26" s="100"/>
      <c r="D26" s="100"/>
      <c r="E26" s="100"/>
    </row>
    <row r="27" spans="1:8" ht="23.25" x14ac:dyDescent="0.35">
      <c r="A27" s="119" t="s">
        <v>162</v>
      </c>
      <c r="B27" s="120"/>
      <c r="C27" s="120"/>
      <c r="D27" s="120"/>
      <c r="E27" s="120"/>
      <c r="F27" s="120"/>
      <c r="G27" s="120"/>
      <c r="H27" s="120"/>
    </row>
  </sheetData>
  <mergeCells count="1">
    <mergeCell ref="A27:H27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26854-4E31-4B75-A243-D2E1DC3BA2D9}">
  <sheetPr>
    <tabColor rgb="FFFFFF00"/>
  </sheetPr>
  <dimension ref="A27:I28"/>
  <sheetViews>
    <sheetView workbookViewId="0">
      <selection activeCell="A28" sqref="A28:I28"/>
    </sheetView>
  </sheetViews>
  <sheetFormatPr defaultRowHeight="15" x14ac:dyDescent="0.25"/>
  <sheetData>
    <row r="27" spans="1:9" ht="23.25" x14ac:dyDescent="0.35">
      <c r="A27" s="100" t="s">
        <v>126</v>
      </c>
      <c r="B27" s="100"/>
      <c r="C27" s="100"/>
      <c r="D27" s="100"/>
      <c r="E27" s="100"/>
      <c r="F27" s="100"/>
    </row>
    <row r="28" spans="1:9" ht="23.25" x14ac:dyDescent="0.35">
      <c r="A28" s="119" t="s">
        <v>163</v>
      </c>
      <c r="B28" s="120"/>
      <c r="C28" s="120"/>
      <c r="D28" s="120"/>
      <c r="E28" s="120"/>
      <c r="F28" s="120"/>
      <c r="G28" s="120"/>
      <c r="H28" s="120"/>
      <c r="I28" s="120"/>
    </row>
  </sheetData>
  <mergeCells count="1">
    <mergeCell ref="A28:I28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9CF3EC-EDEB-412A-9299-830FE44DFA2D}">
  <sheetPr>
    <tabColor rgb="FFFFFF00"/>
  </sheetPr>
  <dimension ref="A33:I34"/>
  <sheetViews>
    <sheetView workbookViewId="0"/>
  </sheetViews>
  <sheetFormatPr defaultRowHeight="15" x14ac:dyDescent="0.25"/>
  <sheetData>
    <row r="33" spans="1:9" ht="23.25" x14ac:dyDescent="0.35">
      <c r="A33" s="100" t="s">
        <v>143</v>
      </c>
      <c r="B33" s="100"/>
      <c r="C33" s="100"/>
      <c r="D33" s="100"/>
      <c r="E33" s="100"/>
      <c r="F33" s="100"/>
    </row>
    <row r="34" spans="1:9" ht="23.25" x14ac:dyDescent="0.35">
      <c r="A34" s="121" t="s">
        <v>149</v>
      </c>
      <c r="B34" s="122"/>
      <c r="C34" s="122"/>
      <c r="D34" s="122"/>
      <c r="E34" s="122"/>
      <c r="F34" s="122"/>
      <c r="G34" s="122"/>
      <c r="H34" s="122"/>
      <c r="I34" s="122"/>
    </row>
  </sheetData>
  <mergeCells count="1">
    <mergeCell ref="A34:I34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5924C3-0DD6-4482-8301-0E4D4EC2F9D3}">
  <sheetPr>
    <tabColor rgb="FFFFFF00"/>
  </sheetPr>
  <dimension ref="A29:M30"/>
  <sheetViews>
    <sheetView workbookViewId="0">
      <selection activeCell="I36" sqref="I36"/>
    </sheetView>
  </sheetViews>
  <sheetFormatPr defaultRowHeight="15" x14ac:dyDescent="0.25"/>
  <sheetData>
    <row r="29" spans="1:13" ht="23.25" x14ac:dyDescent="0.35">
      <c r="A29" s="100" t="s">
        <v>155</v>
      </c>
      <c r="B29" s="100"/>
      <c r="C29" s="100"/>
      <c r="D29" s="100"/>
      <c r="E29" s="100"/>
      <c r="F29" s="100"/>
    </row>
    <row r="30" spans="1:13" ht="23.25" x14ac:dyDescent="0.35">
      <c r="A30" s="121" t="s">
        <v>156</v>
      </c>
      <c r="B30" s="122"/>
      <c r="C30" s="122"/>
      <c r="D30" s="122"/>
      <c r="E30" s="122"/>
      <c r="F30" s="122"/>
      <c r="G30" s="122"/>
      <c r="H30" s="122"/>
      <c r="I30" s="123"/>
      <c r="J30" s="123"/>
      <c r="K30" s="123"/>
      <c r="L30" s="123"/>
      <c r="M30" s="123"/>
    </row>
  </sheetData>
  <mergeCells count="1">
    <mergeCell ref="A30:M3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Delovni listi</vt:lpstr>
      </vt:variant>
      <vt:variant>
        <vt:i4>29</vt:i4>
      </vt:variant>
    </vt:vector>
  </HeadingPairs>
  <TitlesOfParts>
    <vt:vector size="29" baseType="lpstr">
      <vt:lpstr>VPRAŠANJA</vt:lpstr>
      <vt:lpstr>PUZLA</vt:lpstr>
      <vt:lpstr>puzla (2)</vt:lpstr>
      <vt:lpstr>1</vt:lpstr>
      <vt:lpstr>2</vt:lpstr>
      <vt:lpstr>3</vt:lpstr>
      <vt:lpstr>4</vt:lpstr>
      <vt:lpstr>5</vt:lpstr>
      <vt:lpstr>6</vt:lpstr>
      <vt:lpstr>7</vt:lpstr>
      <vt:lpstr>1b</vt:lpstr>
      <vt:lpstr>2b</vt:lpstr>
      <vt:lpstr>3b</vt:lpstr>
      <vt:lpstr>4b</vt:lpstr>
      <vt:lpstr>5b</vt:lpstr>
      <vt:lpstr>6b</vt:lpstr>
      <vt:lpstr>7b</vt:lpstr>
      <vt:lpstr>8b</vt:lpstr>
      <vt:lpstr>9b</vt:lpstr>
      <vt:lpstr>10b</vt:lpstr>
      <vt:lpstr>11b</vt:lpstr>
      <vt:lpstr>12b</vt:lpstr>
      <vt:lpstr>13b</vt:lpstr>
      <vt:lpstr>14b</vt:lpstr>
      <vt:lpstr>15b</vt:lpstr>
      <vt:lpstr>16b</vt:lpstr>
      <vt:lpstr>vzorec</vt:lpstr>
      <vt:lpstr>KRIŽANKA21</vt:lpstr>
      <vt:lpstr>3.del 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Janez</dc:creator>
  <cp:lastModifiedBy>.</cp:lastModifiedBy>
  <cp:lastPrinted>2017-02-01T03:19:49Z</cp:lastPrinted>
  <dcterms:created xsi:type="dcterms:W3CDTF">2015-05-03T07:18:43Z</dcterms:created>
  <dcterms:modified xsi:type="dcterms:W3CDTF">2019-03-19T04:56:30Z</dcterms:modified>
</cp:coreProperties>
</file>