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4"/>
  <workbookPr/>
  <mc:AlternateContent xmlns:mc="http://schemas.openxmlformats.org/markup-compatibility/2006">
    <mc:Choice Requires="x15">
      <x15ac:absPath xmlns:x15ac="http://schemas.microsoft.com/office/spreadsheetml/2010/11/ac" url="C:\Users\Jano\Documents\krizanka\"/>
    </mc:Choice>
  </mc:AlternateContent>
  <xr:revisionPtr revIDLastSave="0" documentId="13_ncr:1_{A5826D75-F67F-4CBA-AB32-0B3FB20C228B}" xr6:coauthVersionLast="36" xr6:coauthVersionMax="36" xr10:uidLastSave="{00000000-0000-0000-0000-000000000000}"/>
  <bookViews>
    <workbookView xWindow="0" yWindow="0" windowWidth="28800" windowHeight="13425" xr2:uid="{00000000-000D-0000-FFFF-FFFF00000000}"/>
  </bookViews>
  <sheets>
    <sheet name="Zero waste" sheetId="37" r:id="rId1"/>
    <sheet name="List3" sheetId="47" state="hidden" r:id="rId2"/>
    <sheet name="vzorec" sheetId="20" state="hidden" r:id="rId3"/>
    <sheet name="KRIŽANKA21" sheetId="25" state="hidden" r:id="rId4"/>
    <sheet name="3.del a" sheetId="8" state="hidden" r:id="rId5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Y7" i="37" l="1"/>
  <c r="B22" i="37"/>
  <c r="BG16" i="37"/>
  <c r="N22" i="37"/>
  <c r="S15" i="37"/>
  <c r="AI6" i="37"/>
  <c r="L23" i="37"/>
  <c r="L20" i="37"/>
  <c r="AC27" i="37"/>
  <c r="P25" i="37"/>
  <c r="K25" i="37"/>
  <c r="I20" i="37"/>
  <c r="G22" i="37"/>
  <c r="G20" i="37"/>
  <c r="AC21" i="37"/>
  <c r="AC34" i="37"/>
  <c r="AS27" i="37"/>
  <c r="AS17" i="37"/>
  <c r="AN17" i="37"/>
  <c r="AI17" i="37"/>
  <c r="AI14" i="37"/>
  <c r="Z16" i="37"/>
  <c r="Q14" i="37"/>
  <c r="L12" i="37"/>
  <c r="H8" i="37"/>
  <c r="AG7" i="37"/>
  <c r="AR7" i="37"/>
  <c r="AC16" i="37"/>
  <c r="AF16" i="37"/>
  <c r="AE11" i="37"/>
  <c r="AE8" i="37"/>
  <c r="AS6" i="37"/>
  <c r="J8" i="37"/>
  <c r="AN6" i="37"/>
  <c r="AE7" i="37"/>
  <c r="AC15" i="37"/>
  <c r="Y9" i="37"/>
  <c r="AA11" i="37"/>
  <c r="W10" i="37"/>
  <c r="U12" i="37"/>
  <c r="S13" i="37"/>
  <c r="Q7" i="37"/>
  <c r="AS9" i="37"/>
  <c r="AI10" i="37"/>
  <c r="AE13" i="37"/>
  <c r="AN14" i="37"/>
  <c r="AS14" i="37"/>
  <c r="AI22" i="37"/>
  <c r="AE25" i="37"/>
  <c r="AC29" i="37"/>
  <c r="F25" i="37"/>
  <c r="M22" i="37"/>
  <c r="L16" i="37"/>
  <c r="O12" i="37"/>
  <c r="AT7" i="37"/>
  <c r="AS8" i="37"/>
  <c r="AV16" i="37"/>
  <c r="AN21" i="37"/>
  <c r="AI24" i="37"/>
  <c r="W17" i="37"/>
  <c r="S17" i="37"/>
  <c r="Q18" i="37"/>
  <c r="O25" i="37"/>
  <c r="L15" i="37"/>
  <c r="AS16" i="37"/>
  <c r="AC28" i="37"/>
  <c r="S25" i="37"/>
  <c r="I25" i="37"/>
  <c r="AG16" i="37"/>
  <c r="AS20" i="37"/>
  <c r="AS24" i="37"/>
  <c r="U17" i="37"/>
  <c r="AP7" i="37"/>
  <c r="AN9" i="37"/>
  <c r="AI9" i="37"/>
  <c r="AE22" i="37"/>
  <c r="AA14" i="37"/>
  <c r="Q11" i="37"/>
  <c r="B25" i="37"/>
  <c r="C17" i="37"/>
  <c r="B20" i="37"/>
  <c r="BB16" i="37"/>
  <c r="AX16" i="37"/>
  <c r="AO7" i="37"/>
  <c r="AE21" i="37"/>
  <c r="Y17" i="37"/>
  <c r="Q10" i="37"/>
  <c r="R25" i="37"/>
  <c r="M25" i="37"/>
  <c r="H25" i="37"/>
  <c r="D20" i="37"/>
  <c r="A22" i="37"/>
  <c r="AE9" i="37"/>
  <c r="Y13" i="37"/>
  <c r="S20" i="37"/>
  <c r="U25" i="37"/>
  <c r="I22" i="37"/>
  <c r="D22" i="37"/>
  <c r="C14" i="37"/>
  <c r="C12" i="37"/>
  <c r="C7" i="37"/>
  <c r="B8" i="37"/>
  <c r="AS12" i="37"/>
  <c r="AN13" i="37"/>
  <c r="AI20" i="37"/>
  <c r="AI12" i="37"/>
  <c r="AE12" i="37"/>
  <c r="AD16" i="37"/>
  <c r="L21" i="37"/>
  <c r="L22" i="37"/>
  <c r="AS25" i="37"/>
  <c r="AW16" i="37"/>
  <c r="AS11" i="37"/>
  <c r="AN12" i="37"/>
  <c r="AI19" i="37"/>
  <c r="AI11" i="37"/>
  <c r="O15" i="37"/>
  <c r="AT16" i="37"/>
  <c r="AS15" i="37"/>
  <c r="AI21" i="37"/>
  <c r="AY16" i="37"/>
  <c r="AS7" i="37"/>
  <c r="AS13" i="37"/>
  <c r="AH16" i="37"/>
  <c r="AI15" i="37"/>
  <c r="AI13" i="37"/>
  <c r="C8" i="37"/>
  <c r="AE20" i="37"/>
  <c r="AC31" i="37"/>
  <c r="AB16" i="37"/>
  <c r="Y14" i="37"/>
  <c r="W12" i="37"/>
  <c r="W14" i="37"/>
  <c r="W22" i="37"/>
  <c r="S19" i="37"/>
  <c r="S18" i="37"/>
  <c r="M16" i="37"/>
  <c r="L19" i="37"/>
  <c r="L25" i="37"/>
  <c r="J22" i="37"/>
  <c r="C10" i="37"/>
  <c r="BF16" i="37"/>
  <c r="AU7" i="37"/>
  <c r="AS22" i="37"/>
  <c r="AS18" i="37"/>
  <c r="AC18" i="37"/>
  <c r="AC22" i="37"/>
  <c r="AC33" i="37"/>
  <c r="AE26" i="37"/>
  <c r="AE14" i="37"/>
  <c r="Y12" i="37"/>
  <c r="AA15" i="37"/>
  <c r="U15" i="37"/>
  <c r="U18" i="37"/>
  <c r="T25" i="37"/>
  <c r="Q25" i="37"/>
  <c r="O22" i="37"/>
  <c r="N16" i="37"/>
  <c r="O13" i="37"/>
  <c r="M8" i="37"/>
  <c r="L7" i="37"/>
  <c r="G25" i="37"/>
  <c r="H22" i="37"/>
  <c r="H20" i="37"/>
  <c r="G8" i="37"/>
  <c r="C18" i="37"/>
  <c r="E8" i="37"/>
  <c r="BH16" i="37"/>
  <c r="BA16" i="37"/>
  <c r="AN26" i="37"/>
  <c r="AN19" i="37"/>
  <c r="AN18" i="37"/>
  <c r="AN7" i="37"/>
  <c r="AK7" i="37"/>
  <c r="AI18" i="37"/>
  <c r="AI25" i="37"/>
  <c r="AC35" i="37"/>
  <c r="AC26" i="37"/>
  <c r="AC20" i="37"/>
  <c r="AA13" i="37"/>
  <c r="Y10" i="37"/>
  <c r="W15" i="37"/>
  <c r="S16" i="37"/>
  <c r="Q16" i="37"/>
  <c r="N25" i="37"/>
  <c r="O17" i="37"/>
  <c r="L11" i="37"/>
  <c r="L14" i="37"/>
  <c r="L17" i="37"/>
  <c r="J25" i="37"/>
  <c r="J20" i="37"/>
  <c r="F22" i="37"/>
  <c r="F20" i="37"/>
  <c r="B23" i="37"/>
  <c r="C22" i="37"/>
  <c r="C20" i="37"/>
  <c r="C16" i="37"/>
  <c r="C13" i="37"/>
  <c r="BD16" i="37"/>
  <c r="AS29" i="37"/>
  <c r="AS21" i="37"/>
  <c r="AS10" i="37"/>
  <c r="AN24" i="37"/>
  <c r="AN22" i="37"/>
  <c r="AN15" i="37"/>
  <c r="AN10" i="37"/>
  <c r="AI23" i="37"/>
  <c r="AE24" i="37"/>
  <c r="AE18" i="37"/>
  <c r="AE16" i="37"/>
  <c r="AA17" i="37"/>
  <c r="Y18" i="37"/>
  <c r="Y16" i="37"/>
  <c r="W20" i="37"/>
  <c r="W18" i="37"/>
  <c r="S14" i="37"/>
  <c r="Q23" i="37"/>
  <c r="Q21" i="37"/>
  <c r="Q15" i="37"/>
  <c r="Q9" i="37"/>
  <c r="Q19" i="37"/>
  <c r="J13" i="37"/>
  <c r="B26" i="37"/>
  <c r="C6" i="37"/>
  <c r="L6" i="37"/>
  <c r="K16" i="37"/>
  <c r="E25" i="37"/>
  <c r="W7" i="25" l="1"/>
  <c r="S7" i="25"/>
  <c r="N7" i="25"/>
  <c r="M7" i="25"/>
  <c r="H7" i="25"/>
  <c r="G7" i="25"/>
  <c r="E7" i="25"/>
  <c r="A7" i="25"/>
  <c r="K6" i="25"/>
  <c r="J6" i="25"/>
  <c r="G6" i="25"/>
  <c r="G2" i="25" s="1"/>
  <c r="A6" i="25"/>
  <c r="W5" i="25"/>
  <c r="U5" i="25"/>
  <c r="R5" i="25"/>
  <c r="Q5" i="25"/>
  <c r="P5" i="25"/>
  <c r="N5" i="25"/>
  <c r="K5" i="25"/>
  <c r="J4" i="25"/>
  <c r="W3" i="25"/>
  <c r="L3" i="25"/>
  <c r="K3" i="25"/>
  <c r="E3" i="25"/>
  <c r="P2" i="25"/>
  <c r="N2" i="25"/>
  <c r="K2" i="25"/>
  <c r="I2" i="25"/>
  <c r="M1" i="25"/>
  <c r="L1" i="2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.</author>
  </authors>
  <commentList>
    <comment ref="C6" authorId="0" shapeId="0" xr:uid="{D68987BE-D2AB-433F-BA86-7508A88ABA38}">
      <text>
        <r>
          <rPr>
            <b/>
            <sz val="9"/>
            <color indexed="81"/>
            <rFont val="Segoe UI"/>
            <family val="2"/>
            <charset val="238"/>
          </rPr>
          <t>13. ena izmed vrste dobaviteljev, ki dobavljajo trgovini Rifuzel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L6" authorId="0" shapeId="0" xr:uid="{07420EC1-2CF3-41C9-B72B-F1909E83C020}">
      <text>
        <r>
          <rPr>
            <b/>
            <sz val="9"/>
            <color indexed="81"/>
            <rFont val="Segoe UI"/>
            <family val="2"/>
            <charset val="238"/>
          </rPr>
          <t>1. slovenski naziv za zero waste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AI6" authorId="0" shapeId="0" xr:uid="{1D4D97B9-9076-442B-A803-329F219B79BA}">
      <text>
        <r>
          <rPr>
            <b/>
            <sz val="9"/>
            <color indexed="81"/>
            <rFont val="Segoe UI"/>
            <family val="2"/>
            <charset val="238"/>
          </rPr>
          <t>8. mesto, kjer lahko kupimo čistila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AN6" authorId="0" shapeId="0" xr:uid="{AEA1AC55-C234-4883-980E-32CDD42F4593}">
      <text>
        <r>
          <rPr>
            <b/>
            <sz val="9"/>
            <color indexed="81"/>
            <rFont val="Segoe UI"/>
            <family val="2"/>
            <charset val="238"/>
          </rPr>
          <t>16. namen tehtnice, ki tiska nalepke s podatkom o teži prazne embalaže</t>
        </r>
      </text>
    </comment>
    <comment ref="AS6" authorId="0" shapeId="0" xr:uid="{CACD4F06-213F-44B5-BFDB-CFDD65B211ED}">
      <text>
        <r>
          <rPr>
            <b/>
            <sz val="9"/>
            <color indexed="81"/>
            <rFont val="Segoe UI"/>
            <family val="2"/>
            <charset val="238"/>
          </rPr>
          <t>14. prvi poudarek trgovine Rifuzel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Q7" authorId="0" shapeId="0" xr:uid="{154C2CF0-939D-4E48-AC58-E5A1D8D38DEB}">
      <text>
        <r>
          <rPr>
            <b/>
            <sz val="9"/>
            <color indexed="81"/>
            <rFont val="Segoe UI"/>
            <family val="2"/>
            <charset val="238"/>
          </rPr>
          <t>2. vrsta embalaže, ki predstavlja resnejši okoljski problem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AE7" authorId="0" shapeId="0" xr:uid="{3C3FF54C-A12A-4145-834A-C97BE2BDE7C8}">
      <text>
        <r>
          <rPr>
            <b/>
            <sz val="9"/>
            <color indexed="81"/>
            <rFont val="Segoe UI"/>
            <family val="2"/>
            <charset val="238"/>
          </rPr>
          <t>9. kar lahko vidijo gledalci videev trgovine Rifuzel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AG7" authorId="0" shapeId="0" xr:uid="{40847BBC-8191-48DB-843A-D1687CBDA385}">
      <text>
        <r>
          <rPr>
            <b/>
            <sz val="9"/>
            <color indexed="81"/>
            <rFont val="Segoe UI"/>
            <family val="2"/>
            <charset val="238"/>
          </rPr>
          <t>6. glavni cilj trgovine brez plastične embalaže Rifuzel, ki ponuja vse za gospodinjstvo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B8" authorId="0" shapeId="0" xr:uid="{14932007-1982-4B1D-BAAD-200FFD0846B6}">
      <text>
        <r>
          <rPr>
            <b/>
            <sz val="9"/>
            <color indexed="81"/>
            <rFont val="Segoe UI"/>
            <family val="2"/>
            <charset val="238"/>
          </rPr>
          <t>3. kar se stranke trgovine Rifuzel same dozirajo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J8" authorId="0" shapeId="0" xr:uid="{077BDA90-0803-489B-84FD-5E8734A03DCA}">
      <text>
        <r>
          <rPr>
            <b/>
            <sz val="9"/>
            <color indexed="81"/>
            <rFont val="Segoe UI"/>
            <family val="2"/>
            <charset val="238"/>
          </rPr>
          <t>11. kar si stranke dodajajo v svojo embalažo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Y9" authorId="0" shapeId="0" xr:uid="{E822F34C-5F9E-4457-AB10-68E3ECFD3B1C}">
      <text>
        <r>
          <rPr>
            <b/>
            <sz val="9"/>
            <color indexed="81"/>
            <rFont val="Segoe UI"/>
            <family val="2"/>
            <charset val="238"/>
          </rPr>
          <t>6. kar potrebuješ, če želiš živeti po načelu "zero waste"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W10" authorId="0" shapeId="0" xr:uid="{C139155C-0AE7-4B81-A414-EEAF0A29E919}">
      <text>
        <r>
          <rPr>
            <b/>
            <sz val="9"/>
            <color indexed="81"/>
            <rFont val="Segoe UI"/>
            <family val="2"/>
            <charset val="238"/>
          </rPr>
          <t>10. kar mora prinesti stranka v trgovino Rifuzel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AA11" authorId="0" shapeId="0" xr:uid="{32B34CBC-4816-4EED-9741-B6B9258D5591}">
      <text>
        <r>
          <rPr>
            <b/>
            <sz val="9"/>
            <color indexed="81"/>
            <rFont val="Segoe UI"/>
            <family val="2"/>
            <charset val="238"/>
          </rPr>
          <t>7. mesto, kjer lahko kupimo jogurt, če živimo po načelu "zero waste"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O12" authorId="0" shapeId="0" xr:uid="{75C0789E-6A3A-4E24-980D-EB301C9EBCA5}">
      <text>
        <r>
          <rPr>
            <b/>
            <sz val="9"/>
            <color indexed="81"/>
            <rFont val="Segoe UI"/>
            <family val="2"/>
            <charset val="238"/>
          </rPr>
          <t>3. naziv za trgovino brez plastične embalaže, ki se nahaja v bližini kina Šiška, v Ljubljani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U12" authorId="0" shapeId="0" xr:uid="{AE922695-1997-436E-AC76-2386C60631DA}">
      <text>
        <r>
          <rPr>
            <b/>
            <sz val="9"/>
            <color indexed="81"/>
            <rFont val="Segoe UI"/>
            <family val="2"/>
            <charset val="238"/>
          </rPr>
          <t>5. mesto, kjer so izdelki v Rifuzlu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S13" authorId="0" shapeId="0" xr:uid="{13DD46AC-B560-4283-9903-66C4A0B6331E}">
      <text>
        <r>
          <rPr>
            <b/>
            <sz val="9"/>
            <color indexed="81"/>
            <rFont val="Segoe UI"/>
            <family val="2"/>
            <charset val="238"/>
          </rPr>
          <t>4. naziv za družbeno omrežje, kjer sta lastnika Rifuzla preverjala, ali je trg zrel za trgovino brez embalaže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AC15" authorId="0" shapeId="0" xr:uid="{95767558-8A0D-4405-8BDA-B07A1294CF83}">
      <text>
        <r>
          <rPr>
            <b/>
            <sz val="9"/>
            <color indexed="81"/>
            <rFont val="Segoe UI"/>
            <family val="2"/>
            <charset val="238"/>
          </rPr>
          <t>15. tretji poudarek trgovine Rifuzel</t>
        </r>
      </text>
    </comment>
    <comment ref="K16" authorId="0" shapeId="0" xr:uid="{E7560C93-EDC0-480E-97D1-6458C93377D1}">
      <text>
        <r>
          <rPr>
            <b/>
            <sz val="9"/>
            <color indexed="81"/>
            <rFont val="Segoe UI"/>
            <family val="2"/>
            <charset val="238"/>
          </rPr>
          <t>1. način življenja, če živiš po načelu "zero waste"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AS16" authorId="0" shapeId="0" xr:uid="{A7D94001-584A-4B2F-9041-D3561A2E53FE}">
      <text>
        <r>
          <rPr>
            <b/>
            <sz val="9"/>
            <color indexed="81"/>
            <rFont val="Segoe UI"/>
            <family val="2"/>
            <charset val="238"/>
          </rPr>
          <t>7. eden izmed izdelkov za zero waste življenje</t>
        </r>
      </text>
    </comment>
    <comment ref="B20" authorId="0" shapeId="0" xr:uid="{FE2A2A1A-E36D-45AD-9E8E-38185C30F9E7}">
      <text>
        <r>
          <rPr>
            <b/>
            <sz val="9"/>
            <color indexed="81"/>
            <rFont val="Segoe UI"/>
            <family val="2"/>
            <charset val="238"/>
          </rPr>
          <t>5. ena izmed stvari, ki jo lahko kupite v trgovini Rifuzel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A22" authorId="0" shapeId="0" xr:uid="{D277A4D0-8F5B-4BCB-A736-6D3181AF5DDF}">
      <text>
        <r>
          <rPr>
            <b/>
            <sz val="9"/>
            <color indexed="81"/>
            <rFont val="Segoe UI"/>
            <family val="2"/>
            <charset val="238"/>
          </rPr>
          <t xml:space="preserve">4. kar je na voljo za stranke, ki niso prinesle svojo embalažo 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B22" authorId="0" shapeId="0" xr:uid="{2445BC65-B601-433B-B5DA-07CE1A41E790}">
      <text>
        <r>
          <rPr>
            <b/>
            <sz val="9"/>
            <color indexed="81"/>
            <rFont val="Segoe UI"/>
            <family val="2"/>
            <charset val="238"/>
          </rPr>
          <t>12. kar se počne na blagajni, pri čemer se odšteje težo embalaže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E25" authorId="0" shapeId="0" xr:uid="{3181046F-216F-4D8A-A135-F2DDB6484321}">
      <text>
        <r>
          <rPr>
            <b/>
            <sz val="9"/>
            <color indexed="81"/>
            <rFont val="Segoe UI"/>
            <family val="2"/>
            <charset val="238"/>
          </rPr>
          <t>2. drugi poudarek trgovine Rifuzel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<sst xmlns="http://schemas.openxmlformats.org/spreadsheetml/2006/main" count="287" uniqueCount="126">
  <si>
    <t xml:space="preserve">Ime in priimek, razred: </t>
  </si>
  <si>
    <t xml:space="preserve"> 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</si>
  <si>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</si>
  <si>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</si>
  <si>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</si>
  <si>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</si>
  <si>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</si>
  <si>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</si>
  <si>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</si>
  <si>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</si>
  <si>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</si>
  <si>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naziv za določbe v prodajni pogodbi, ki jih lahko pogodbenika sporazumno spreminjata</t>
  </si>
  <si>
    <t>naziv za ustaljene navade (običaje), ki se uporabljajo v poslovanju med prodajalci</t>
  </si>
  <si>
    <t>in kupci na nekem prostorsko omejenem območju, za določeno stroko</t>
  </si>
  <si>
    <t>eden izmed pogojev za nastanek prodajne pogodbe</t>
  </si>
  <si>
    <t>ena izmed lastnosti posla, da govorimo o veljavni prodajni pogodbi</t>
  </si>
  <si>
    <t>ena izmed situacij, ko je prodajna pogodba veljavno sklenjena</t>
  </si>
  <si>
    <t>ena izmed zakonskih sestavin prodajne pogodbe</t>
  </si>
  <si>
    <t>ena izmed rednih sestavin prodajne pogodbe</t>
  </si>
  <si>
    <t>ena izmed dodatnih sestavin prodajne pogodbe</t>
  </si>
  <si>
    <t>ena izmed posebnih sestavin prodajne pogodbe</t>
  </si>
  <si>
    <t>glavna značilnosti splošnih prodajnih pogojev</t>
  </si>
  <si>
    <t>glavna značilnost pridržka lastninske pravice</t>
  </si>
  <si>
    <t>glavna značilnost za pravico do zamenjave</t>
  </si>
  <si>
    <t>glavna značilnost za odstopnino</t>
  </si>
  <si>
    <t>naziv za dopis, s katerim prodajalec potrdi kupčevo naročilo</t>
  </si>
  <si>
    <t>vsebina sporočila, ki ga pošlje prodajalec kupcu glede odpreme blaga pri klavzuli EXW</t>
  </si>
  <si>
    <t>naziv za spremno listino, ki spremlja blago med prevozom</t>
  </si>
  <si>
    <t>naziv za spremno listino, ki ni dobavnica, carinska deklaracija, potrdilo o izvoru blaga …</t>
  </si>
  <si>
    <t>ena izmed sestavin dobavnice</t>
  </si>
  <si>
    <t>19</t>
  </si>
  <si>
    <t>naziv za dobavnico, ki jo obdrži kupec</t>
  </si>
  <si>
    <t>KRIŽANKA: PRODAJA (3. del)</t>
  </si>
  <si>
    <t>G</t>
  </si>
  <si>
    <t>L</t>
  </si>
  <si>
    <t>O</t>
  </si>
  <si>
    <t>A</t>
  </si>
  <si>
    <t>I</t>
  </si>
  <si>
    <t>C</t>
  </si>
  <si>
    <t>J</t>
  </si>
  <si>
    <t>T</t>
  </si>
  <si>
    <t>R</t>
  </si>
  <si>
    <t>E</t>
  </si>
  <si>
    <t>V</t>
  </si>
  <si>
    <t>S</t>
  </si>
  <si>
    <t>U</t>
  </si>
  <si>
    <t>N</t>
  </si>
  <si>
    <t>D</t>
  </si>
  <si>
    <t>Č</t>
  </si>
  <si>
    <t>Ž</t>
  </si>
  <si>
    <t>H</t>
  </si>
  <si>
    <t>KRIŽANKA: UPRAVLJANJE PODJETJA (2. del)</t>
  </si>
  <si>
    <t>M</t>
  </si>
  <si>
    <t>Z</t>
  </si>
  <si>
    <t>Š</t>
  </si>
  <si>
    <t>1P</t>
  </si>
  <si>
    <t>2P</t>
  </si>
  <si>
    <t>3K</t>
  </si>
  <si>
    <t>4S</t>
  </si>
  <si>
    <t>5T</t>
  </si>
  <si>
    <t>1Ž</t>
  </si>
  <si>
    <t>3R</t>
  </si>
  <si>
    <t>4F</t>
  </si>
  <si>
    <t>5V</t>
  </si>
  <si>
    <t>6V</t>
  </si>
  <si>
    <t>7K</t>
  </si>
  <si>
    <t>8C</t>
  </si>
  <si>
    <t>9O</t>
  </si>
  <si>
    <t>10S</t>
  </si>
  <si>
    <t>11Ž</t>
  </si>
  <si>
    <t>12T</t>
  </si>
  <si>
    <t>13E</t>
  </si>
  <si>
    <t>6N</t>
  </si>
  <si>
    <t>14D</t>
  </si>
  <si>
    <t>15O</t>
  </si>
  <si>
    <t>16T</t>
  </si>
  <si>
    <t>7B</t>
  </si>
  <si>
    <t>1X</t>
  </si>
  <si>
    <t>S katero prvo črko se prične žival, ki ima peruti, kljun in je pokrita s perjem?</t>
  </si>
  <si>
    <t>2X</t>
  </si>
  <si>
    <t>S katero prvo črko se prične glavno mesto Gorenjske?</t>
  </si>
  <si>
    <t>3X</t>
  </si>
  <si>
    <t>S katero prvo črko se prične reka, ki teče skozi Kranj in se zliva v Donavo?</t>
  </si>
  <si>
    <t>4X</t>
  </si>
  <si>
    <t>S katero prvo črko se začne bela stvar, na katero se piše s flomastri, kredo …?</t>
  </si>
  <si>
    <t>5X</t>
  </si>
  <si>
    <t>6X</t>
  </si>
  <si>
    <t>S katero prvo črko se prične eden nabolj znamenith turističnih krajev na Gorenjskem?</t>
  </si>
  <si>
    <t>S katero prvo črko se prične kraj v bližini Kranja, kjer ima sedež firma Merkur?</t>
  </si>
  <si>
    <t>7X</t>
  </si>
  <si>
    <t>S katero prvo črko se prične načrtno speljana pot s tirnicami za promet s tirničnimi vozili?</t>
  </si>
  <si>
    <t>S katero prvo črko se prične gostilna, kjer strežejo pice?</t>
  </si>
  <si>
    <t>S katero prvo črko se prične večja, v strugi tekoča voda?</t>
  </si>
  <si>
    <t>S katero prvo črko se prične avtomobil ameriške tovarne Ford?</t>
  </si>
  <si>
    <t>S katero prvo črko se prične oleseneli stranski poganjek lesnatih rastlin?</t>
  </si>
  <si>
    <t>S katero prvo črko se prične vozilo med seboj povezanih vagonov, ki jih navadno vleče lokomotiva?</t>
  </si>
  <si>
    <t>S katero prvo črko se prične 4.največje mesto v Sloveniji?</t>
  </si>
  <si>
    <t>S katero prvo črko se prične deček ali deklica v prvih letih življenja?</t>
  </si>
  <si>
    <t>S katero prvo črko se prične glavno mesto Bosne?</t>
  </si>
  <si>
    <t>S katero prvo črko se prične glavno mesto Hrvaške?</t>
  </si>
  <si>
    <t>S katero prvo črko se prične mesto v Zasavju?</t>
  </si>
  <si>
    <t>S katero prvo črko se prične tok, ki jo povzročajo elektroni v gibanju?</t>
  </si>
  <si>
    <t>S katero prvo črko se prične severna soseda Nemčije?</t>
  </si>
  <si>
    <t>S katero prvo črko se prične del kopnega sveta, obdan z vodo?</t>
  </si>
  <si>
    <t>S katero prvo črko se prične utežna mera, 1.000 kg?</t>
  </si>
  <si>
    <t>8X</t>
  </si>
  <si>
    <t>9X</t>
  </si>
  <si>
    <t>10X</t>
  </si>
  <si>
    <t>11X</t>
  </si>
  <si>
    <t>12X</t>
  </si>
  <si>
    <t>13X</t>
  </si>
  <si>
    <t>14X</t>
  </si>
  <si>
    <t>15X</t>
  </si>
  <si>
    <t>16X</t>
  </si>
  <si>
    <t>X</t>
  </si>
  <si>
    <t>S katero prvo črko se prične osmi mesec v letu?</t>
  </si>
  <si>
    <t>Y</t>
  </si>
  <si>
    <t xml:space="preserve">S  katero prvo črko se prične celina, katere meje so Atlantski ocean na Z, Arktični ocean na S, Sredozemsko morje na J?  </t>
  </si>
  <si>
    <t>S katero prvo črko se prične mesto v vzhodni Sloveniji, ki je nosilo rimsko ime Petovia?</t>
  </si>
  <si>
    <t>S  katero prvo črko se prične država, katere glavno mesto je Jeruzalem?</t>
  </si>
  <si>
    <t xml:space="preserve">S  katero prvo črko se prične močno podaljšan sekalec v zgornji čeljusti slona? </t>
  </si>
  <si>
    <t>S  katero prvo črko se prične aspekt razuma in zavesti, ki se kaže kot kombinacija misli, doživljanja, spomina, čustev, volje …?</t>
  </si>
  <si>
    <t>1. naloga: Prebrite spodnja vprašanja! Odgovorite na njih. Rešitev zapišite v zadnji stolpec.</t>
  </si>
  <si>
    <t>PUZLA: ZERO WASTE</t>
  </si>
  <si>
    <t>2. naloga: Z miško se postavite na rdeči trikotnik v zgornjem desnem kotu. Preberite vprašanje. Zapišite manjkajoče črke.</t>
  </si>
  <si>
    <t>Npr. S katero prvo črko se prične mesto v vzhodni Sloveniji, ki je nosilo rimsko ime Petovia? Odgovor je Ptuj. Vi zapišite v zadnji stolpec 1P.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</si>
</sst>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9"/>
      <color theme="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26"/>
      <color theme="1"/>
      <name val="Calibri"/>
      <family val="2"/>
      <charset val="238"/>
      <scheme val="minor"/>
    </font>
    <font>
      <sz val="26"/>
      <color rgb="FFFF0000"/>
      <name val="Calibri"/>
      <family val="2"/>
      <charset val="238"/>
      <scheme val="minor"/>
    </font>
    <font>
      <sz val="28"/>
      <color theme="1"/>
      <name val="Calibri"/>
      <family val="2"/>
      <charset val="238"/>
      <scheme val="minor"/>
    </font>
    <font>
      <sz val="26"/>
      <color rgb="FF00B050"/>
      <name val="Calibri"/>
      <family val="2"/>
      <charset val="238"/>
      <scheme val="minor"/>
    </font>
    <font>
      <b/>
      <sz val="26"/>
      <color rgb="FF00B050"/>
      <name val="Calibri"/>
      <family val="2"/>
      <charset val="238"/>
      <scheme val="minor"/>
    </font>
    <font>
      <b/>
      <sz val="26"/>
      <color rgb="FFFF0000"/>
      <name val="Calibri"/>
      <family val="2"/>
      <charset val="238"/>
      <scheme val="minor"/>
    </font>
    <font>
      <sz val="28"/>
      <color theme="0"/>
      <name val="Calibri"/>
      <family val="2"/>
      <charset val="238"/>
      <scheme val="minor"/>
    </font>
    <font>
      <sz val="28"/>
      <color rgb="FF00B050"/>
      <name val="Calibri"/>
      <family val="2"/>
      <charset val="238"/>
      <scheme val="minor"/>
    </font>
    <font>
      <sz val="9"/>
      <color indexed="81"/>
      <name val="Segoe UI"/>
      <family val="2"/>
      <charset val="238"/>
    </font>
    <font>
      <b/>
      <sz val="9"/>
      <color indexed="81"/>
      <name val="Segoe UI"/>
      <family val="2"/>
      <charset val="238"/>
    </font>
    <font>
      <sz val="12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</fonts>
  <fills count="2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BDBD"/>
        <bgColor indexed="64"/>
      </patternFill>
    </fill>
    <fill>
      <patternFill patternType="solid">
        <fgColor rgb="FF82B2DE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8989"/>
        <bgColor indexed="64"/>
      </patternFill>
    </fill>
    <fill>
      <patternFill patternType="solid">
        <fgColor rgb="FFFFD79B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00FF99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Dashed">
        <color indexed="64"/>
      </bottom>
      <diagonal/>
    </border>
  </borders>
  <cellStyleXfs count="1">
    <xf numFmtId="0" fontId="0" fillId="0" borderId="0"/>
  </cellStyleXfs>
  <cellXfs count="141">
    <xf numFmtId="0" fontId="0" fillId="0" borderId="0" xfId="0"/>
    <xf numFmtId="0" fontId="0" fillId="0" borderId="1" xfId="0" applyBorder="1"/>
    <xf numFmtId="0" fontId="0" fillId="0" borderId="3" xfId="0" applyBorder="1"/>
    <xf numFmtId="0" fontId="1" fillId="2" borderId="0" xfId="0" applyFont="1" applyFill="1"/>
    <xf numFmtId="49" fontId="0" fillId="0" borderId="0" xfId="0" applyNumberFormat="1"/>
    <xf numFmtId="49" fontId="1" fillId="2" borderId="0" xfId="0" applyNumberFormat="1" applyFont="1" applyFill="1"/>
    <xf numFmtId="0" fontId="1" fillId="3" borderId="0" xfId="0" applyFont="1" applyFill="1"/>
    <xf numFmtId="0" fontId="1" fillId="4" borderId="0" xfId="0" applyFont="1" applyFill="1"/>
    <xf numFmtId="0" fontId="1" fillId="5" borderId="0" xfId="0" applyFont="1" applyFill="1"/>
    <xf numFmtId="0" fontId="0" fillId="3" borderId="1" xfId="0" applyFill="1" applyBorder="1"/>
    <xf numFmtId="0" fontId="1" fillId="9" borderId="0" xfId="0" applyFont="1" applyFill="1"/>
    <xf numFmtId="0" fontId="4" fillId="10" borderId="0" xfId="0" applyFont="1" applyFill="1"/>
    <xf numFmtId="0" fontId="1" fillId="11" borderId="0" xfId="0" applyFont="1" applyFill="1"/>
    <xf numFmtId="0" fontId="0" fillId="4" borderId="1" xfId="0" applyFill="1" applyBorder="1"/>
    <xf numFmtId="0" fontId="1" fillId="12" borderId="0" xfId="0" applyFont="1" applyFill="1"/>
    <xf numFmtId="0" fontId="3" fillId="10" borderId="2" xfId="0" applyFont="1" applyFill="1" applyBorder="1"/>
    <xf numFmtId="49" fontId="1" fillId="3" borderId="0" xfId="0" applyNumberFormat="1" applyFont="1" applyFill="1"/>
    <xf numFmtId="49" fontId="1" fillId="4" borderId="0" xfId="0" applyNumberFormat="1" applyFont="1" applyFill="1"/>
    <xf numFmtId="49" fontId="1" fillId="12" borderId="0" xfId="0" applyNumberFormat="1" applyFont="1" applyFill="1"/>
    <xf numFmtId="0" fontId="2" fillId="0" borderId="0" xfId="0" applyFont="1"/>
    <xf numFmtId="0" fontId="0" fillId="0" borderId="0" xfId="0" applyAlignment="1">
      <alignment horizontal="center"/>
    </xf>
    <xf numFmtId="0" fontId="5" fillId="2" borderId="1" xfId="0" applyFont="1" applyFill="1" applyBorder="1"/>
    <xf numFmtId="49" fontId="5" fillId="2" borderId="1" xfId="0" applyNumberFormat="1" applyFont="1" applyFill="1" applyBorder="1"/>
    <xf numFmtId="0" fontId="0" fillId="3" borderId="0" xfId="0" applyFill="1" applyAlignment="1">
      <alignment horizontal="center"/>
    </xf>
    <xf numFmtId="0" fontId="0" fillId="6" borderId="0" xfId="0" applyFill="1" applyAlignment="1">
      <alignment horizontal="center"/>
    </xf>
    <xf numFmtId="0" fontId="0" fillId="7" borderId="0" xfId="0" applyFill="1" applyAlignment="1">
      <alignment horizontal="center"/>
    </xf>
    <xf numFmtId="0" fontId="0" fillId="8" borderId="0" xfId="0" applyFill="1" applyAlignment="1">
      <alignment horizontal="center"/>
    </xf>
    <xf numFmtId="0" fontId="0" fillId="9" borderId="0" xfId="0" applyFill="1" applyAlignment="1">
      <alignment horizontal="center"/>
    </xf>
    <xf numFmtId="0" fontId="3" fillId="10" borderId="0" xfId="0" applyFont="1" applyFill="1" applyAlignment="1">
      <alignment horizontal="center"/>
    </xf>
    <xf numFmtId="0" fontId="0" fillId="11" borderId="0" xfId="0" applyFill="1" applyAlignment="1">
      <alignment horizontal="center"/>
    </xf>
    <xf numFmtId="0" fontId="0" fillId="2" borderId="0" xfId="0" applyFill="1" applyAlignment="1">
      <alignment horizontal="center"/>
    </xf>
    <xf numFmtId="49" fontId="3" fillId="10" borderId="0" xfId="0" applyNumberFormat="1" applyFont="1" applyFill="1" applyAlignment="1">
      <alignment horizontal="center"/>
    </xf>
    <xf numFmtId="49" fontId="0" fillId="11" borderId="0" xfId="0" applyNumberFormat="1" applyFill="1" applyAlignment="1">
      <alignment horizontal="center"/>
    </xf>
    <xf numFmtId="49" fontId="0" fillId="2" borderId="0" xfId="0" applyNumberFormat="1" applyFill="1" applyAlignment="1">
      <alignment horizontal="center"/>
    </xf>
    <xf numFmtId="0" fontId="7" fillId="0" borderId="1" xfId="0" applyFont="1" applyBorder="1"/>
    <xf numFmtId="0" fontId="0" fillId="0" borderId="12" xfId="0" applyBorder="1"/>
    <xf numFmtId="0" fontId="6" fillId="0" borderId="0" xfId="0" applyFont="1"/>
    <xf numFmtId="0" fontId="12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49" fontId="0" fillId="2" borderId="0" xfId="0" applyNumberFormat="1" applyFill="1" applyAlignment="1">
      <alignment horizontal="left"/>
    </xf>
    <xf numFmtId="0" fontId="0" fillId="6" borderId="11" xfId="0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3" borderId="2" xfId="0" applyFont="1" applyFill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1" fillId="3" borderId="4" xfId="0" applyFont="1" applyFill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2" fillId="0" borderId="8" xfId="0" applyFont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0" fillId="7" borderId="9" xfId="0" applyFill="1" applyBorder="1" applyAlignment="1">
      <alignment horizontal="center"/>
    </xf>
    <xf numFmtId="0" fontId="0" fillId="9" borderId="9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8" borderId="10" xfId="0" applyFill="1" applyBorder="1" applyAlignment="1">
      <alignment horizontal="center"/>
    </xf>
    <xf numFmtId="0" fontId="0" fillId="11" borderId="9" xfId="0" applyFill="1" applyBorder="1" applyAlignment="1">
      <alignment horizontal="center"/>
    </xf>
    <xf numFmtId="49" fontId="0" fillId="0" borderId="10" xfId="0" applyNumberFormat="1" applyBorder="1" applyAlignment="1">
      <alignment horizontal="center"/>
    </xf>
    <xf numFmtId="49" fontId="0" fillId="11" borderId="9" xfId="0" applyNumberFormat="1" applyFill="1" applyBorder="1" applyAlignment="1">
      <alignment horizontal="center"/>
    </xf>
    <xf numFmtId="0" fontId="0" fillId="6" borderId="9" xfId="0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3" fillId="10" borderId="9" xfId="0" applyFont="1" applyFill="1" applyBorder="1" applyAlignment="1">
      <alignment horizontal="center"/>
    </xf>
    <xf numFmtId="49" fontId="3" fillId="10" borderId="9" xfId="0" applyNumberFormat="1" applyFont="1" applyFill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0" fontId="19" fillId="3" borderId="1" xfId="0" applyFont="1" applyFill="1" applyBorder="1"/>
    <xf numFmtId="0" fontId="0" fillId="6" borderId="1" xfId="0" applyFill="1" applyBorder="1" applyAlignment="1">
      <alignment horizontal="center" vertical="center"/>
    </xf>
    <xf numFmtId="0" fontId="19" fillId="9" borderId="1" xfId="0" applyFont="1" applyFill="1" applyBorder="1" applyAlignment="1">
      <alignment horizontal="center"/>
    </xf>
    <xf numFmtId="0" fontId="19" fillId="15" borderId="1" xfId="0" applyFont="1" applyFill="1" applyBorder="1" applyAlignment="1">
      <alignment horizontal="center"/>
    </xf>
    <xf numFmtId="0" fontId="19" fillId="16" borderId="1" xfId="0" applyFont="1" applyFill="1" applyBorder="1" applyAlignment="1">
      <alignment horizontal="center"/>
    </xf>
    <xf numFmtId="0" fontId="19" fillId="17" borderId="1" xfId="0" applyFont="1" applyFill="1" applyBorder="1" applyAlignment="1">
      <alignment horizontal="center"/>
    </xf>
    <xf numFmtId="0" fontId="19" fillId="18" borderId="1" xfId="0" applyFont="1" applyFill="1" applyBorder="1" applyAlignment="1">
      <alignment horizontal="center"/>
    </xf>
    <xf numFmtId="0" fontId="7" fillId="4" borderId="9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2" borderId="1" xfId="0" applyFont="1" applyFill="1" applyBorder="1" applyAlignment="1">
      <alignment horizontal="center"/>
    </xf>
    <xf numFmtId="0" fontId="19" fillId="3" borderId="1" xfId="0" applyFont="1" applyFill="1" applyBorder="1" applyProtection="1">
      <protection locked="0"/>
    </xf>
    <xf numFmtId="0" fontId="19" fillId="4" borderId="1" xfId="0" applyFont="1" applyFill="1" applyBorder="1" applyProtection="1">
      <protection locked="0"/>
    </xf>
    <xf numFmtId="0" fontId="19" fillId="9" borderId="1" xfId="0" applyFont="1" applyFill="1" applyBorder="1" applyAlignment="1" applyProtection="1">
      <alignment horizontal="center"/>
      <protection locked="0"/>
    </xf>
    <xf numFmtId="0" fontId="19" fillId="15" borderId="1" xfId="0" applyFont="1" applyFill="1" applyBorder="1" applyAlignment="1" applyProtection="1">
      <alignment horizontal="center"/>
      <protection locked="0"/>
    </xf>
    <xf numFmtId="0" fontId="19" fillId="16" borderId="1" xfId="0" applyFont="1" applyFill="1" applyBorder="1" applyAlignment="1" applyProtection="1">
      <alignment horizontal="center"/>
      <protection locked="0"/>
    </xf>
    <xf numFmtId="0" fontId="19" fillId="17" borderId="1" xfId="0" applyFont="1" applyFill="1" applyBorder="1" applyAlignment="1" applyProtection="1">
      <alignment horizontal="center"/>
      <protection locked="0"/>
    </xf>
    <xf numFmtId="0" fontId="19" fillId="18" borderId="1" xfId="0" applyFont="1" applyFill="1" applyBorder="1" applyAlignment="1" applyProtection="1">
      <alignment horizontal="center"/>
      <protection locked="0"/>
    </xf>
    <xf numFmtId="0" fontId="19" fillId="4" borderId="1" xfId="0" applyFont="1" applyFill="1" applyBorder="1"/>
    <xf numFmtId="0" fontId="19" fillId="3" borderId="1" xfId="0" applyFont="1" applyFill="1" applyBorder="1"/>
    <xf numFmtId="0" fontId="19" fillId="3" borderId="1" xfId="0" applyFont="1" applyFill="1" applyBorder="1"/>
    <xf numFmtId="0" fontId="0" fillId="0" borderId="1" xfId="0" applyBorder="1"/>
    <xf numFmtId="0" fontId="10" fillId="13" borderId="1" xfId="0" applyFont="1" applyFill="1" applyBorder="1" applyAlignment="1">
      <alignment horizontal="left"/>
    </xf>
    <xf numFmtId="0" fontId="0" fillId="13" borderId="1" xfId="0" applyFill="1" applyBorder="1" applyAlignment="1">
      <alignment horizontal="left"/>
    </xf>
    <xf numFmtId="0" fontId="0" fillId="0" borderId="1" xfId="0" applyBorder="1" applyAlignment="1">
      <alignment horizontal="left"/>
    </xf>
    <xf numFmtId="0" fontId="14" fillId="14" borderId="13" xfId="0" applyFont="1" applyFill="1" applyBorder="1"/>
    <xf numFmtId="0" fontId="0" fillId="0" borderId="13" xfId="0" applyBorder="1"/>
    <xf numFmtId="0" fontId="0" fillId="0" borderId="0" xfId="0" applyAlignment="1"/>
    <xf numFmtId="0" fontId="19" fillId="3" borderId="9" xfId="0" applyFont="1" applyFill="1" applyBorder="1"/>
    <xf numFmtId="0" fontId="19" fillId="3" borderId="11" xfId="0" applyFont="1" applyFill="1" applyBorder="1"/>
    <xf numFmtId="0" fontId="19" fillId="3" borderId="6" xfId="0" applyFont="1" applyFill="1" applyBorder="1"/>
    <xf numFmtId="0" fontId="19" fillId="4" borderId="9" xfId="0" applyFont="1" applyFill="1" applyBorder="1"/>
    <xf numFmtId="0" fontId="19" fillId="4" borderId="11" xfId="0" applyFont="1" applyFill="1" applyBorder="1"/>
    <xf numFmtId="0" fontId="19" fillId="4" borderId="6" xfId="0" applyFont="1" applyFill="1" applyBorder="1"/>
    <xf numFmtId="0" fontId="18" fillId="19" borderId="9" xfId="0" applyFont="1" applyFill="1" applyBorder="1"/>
    <xf numFmtId="0" fontId="18" fillId="19" borderId="11" xfId="0" applyFont="1" applyFill="1" applyBorder="1"/>
    <xf numFmtId="0" fontId="18" fillId="19" borderId="6" xfId="0" applyFont="1" applyFill="1" applyBorder="1"/>
    <xf numFmtId="0" fontId="18" fillId="16" borderId="9" xfId="0" applyFont="1" applyFill="1" applyBorder="1"/>
    <xf numFmtId="0" fontId="18" fillId="16" borderId="11" xfId="0" applyFont="1" applyFill="1" applyBorder="1"/>
    <xf numFmtId="0" fontId="18" fillId="16" borderId="6" xfId="0" applyFont="1" applyFill="1" applyBorder="1"/>
    <xf numFmtId="0" fontId="18" fillId="15" borderId="9" xfId="0" applyFont="1" applyFill="1" applyBorder="1"/>
    <xf numFmtId="0" fontId="18" fillId="15" borderId="11" xfId="0" applyFont="1" applyFill="1" applyBorder="1"/>
    <xf numFmtId="0" fontId="18" fillId="15" borderId="6" xfId="0" applyFont="1" applyFill="1" applyBorder="1"/>
    <xf numFmtId="0" fontId="19" fillId="9" borderId="9" xfId="0" applyFont="1" applyFill="1" applyBorder="1"/>
    <xf numFmtId="0" fontId="19" fillId="9" borderId="11" xfId="0" applyFont="1" applyFill="1" applyBorder="1"/>
    <xf numFmtId="0" fontId="19" fillId="9" borderId="6" xfId="0" applyFont="1" applyFill="1" applyBorder="1"/>
    <xf numFmtId="0" fontId="0" fillId="18" borderId="9" xfId="0" applyFill="1" applyBorder="1"/>
    <xf numFmtId="0" fontId="0" fillId="18" borderId="11" xfId="0" applyFill="1" applyBorder="1"/>
    <xf numFmtId="0" fontId="0" fillId="18" borderId="6" xfId="0" applyFill="1" applyBorder="1"/>
    <xf numFmtId="0" fontId="0" fillId="2" borderId="0" xfId="0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20" fillId="20" borderId="0" xfId="0" applyFont="1" applyFill="1" applyAlignment="1"/>
    <xf numFmtId="0" fontId="2" fillId="0" borderId="0" xfId="0" applyFont="1" applyAlignment="1"/>
    <xf numFmtId="0" fontId="21" fillId="0" borderId="0" xfId="0" applyFont="1"/>
    <xf numFmtId="0" fontId="20" fillId="20" borderId="0" xfId="0" applyFont="1" applyFill="1" applyAlignment="1">
      <alignment horizontal="left" vertical="center"/>
    </xf>
    <xf numFmtId="0" fontId="20" fillId="20" borderId="0" xfId="0" applyFont="1" applyFill="1" applyAlignment="1">
      <alignment horizontal="left"/>
    </xf>
    <xf numFmtId="0" fontId="2" fillId="21" borderId="0" xfId="0" applyFont="1" applyFill="1" applyAlignment="1">
      <alignment horizontal="left" vertical="center"/>
    </xf>
    <xf numFmtId="0" fontId="2" fillId="21" borderId="0" xfId="0" applyFont="1" applyFill="1" applyAlignment="1">
      <alignment horizontal="left"/>
    </xf>
  </cellXfs>
  <cellStyles count="1">
    <cellStyle name="Navadno" xfId="0" builtinId="0"/>
  </cellStyles>
  <dxfs count="109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theme="1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008000"/>
      <color rgb="FF00FF00"/>
      <color rgb="FFFF99FF"/>
      <color rgb="FFFF66FF"/>
      <color rgb="FF99CCFF"/>
      <color rgb="FFD9F1FF"/>
      <color rgb="FFFFFF00"/>
      <color rgb="FF00FF99"/>
      <color rgb="FFEAEAEA"/>
      <color rgb="FFFF898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00FD3C-F422-4F4B-8811-0D9B0CB15CB6}">
  <sheetPr>
    <tabColor rgb="FFFF0000"/>
  </sheetPr>
  <dimension ref="A1:BQ123"/>
  <sheetViews>
    <sheetView tabSelected="1" topLeftCell="A7" zoomScaleNormal="100" workbookViewId="0">
      <selection activeCell="AM37" sqref="AM37"/>
    </sheetView>
  </sheetViews>
  <sheetFormatPr defaultColWidth="8.85546875" defaultRowHeight="15" x14ac:dyDescent="0.25"/>
  <cols>
    <col min="1" max="28" width="3.7109375" customWidth="1"/>
    <col min="29" max="29" width="4.140625" customWidth="1"/>
    <col min="30" max="30" width="3.7109375" customWidth="1"/>
    <col min="31" max="31" width="6" customWidth="1"/>
    <col min="32" max="32" width="5.85546875" customWidth="1"/>
    <col min="33" max="66" width="3.7109375" customWidth="1"/>
    <col min="67" max="95" width="2.42578125" customWidth="1"/>
  </cols>
  <sheetData>
    <row r="1" spans="1:63" ht="21" x14ac:dyDescent="0.35">
      <c r="A1" s="136" t="s">
        <v>123</v>
      </c>
      <c r="B1" s="136"/>
      <c r="C1" s="136"/>
      <c r="D1" s="136"/>
      <c r="E1" s="136"/>
      <c r="F1" s="136"/>
      <c r="G1" s="136"/>
    </row>
    <row r="3" spans="1:63" x14ac:dyDescent="0.25">
      <c r="A3" s="134" t="s">
        <v>124</v>
      </c>
      <c r="B3" s="110"/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10"/>
      <c r="R3" s="110"/>
      <c r="S3" s="110"/>
      <c r="T3" s="110"/>
      <c r="U3" s="110"/>
      <c r="V3" s="110"/>
      <c r="W3" s="110"/>
      <c r="X3" s="110"/>
      <c r="Y3" s="110"/>
      <c r="Z3" s="110"/>
      <c r="AA3" s="110"/>
      <c r="AB3" s="110"/>
      <c r="AC3" s="110"/>
      <c r="AD3" s="135"/>
      <c r="AE3" s="135"/>
    </row>
    <row r="6" spans="1:63" ht="13.9" customHeight="1" x14ac:dyDescent="0.25">
      <c r="B6" s="72"/>
      <c r="C6" s="75" t="str">
        <f>IF(AE59=List3!A20,"13E","13X")</f>
        <v>13X</v>
      </c>
      <c r="D6" s="72"/>
      <c r="E6" s="72"/>
      <c r="F6" s="72"/>
      <c r="G6" s="72"/>
      <c r="H6" s="72"/>
      <c r="I6" s="72"/>
      <c r="J6" s="72"/>
      <c r="K6" s="72"/>
      <c r="L6" s="78" t="str">
        <f>IF(AE47=List3!A8,"1Ž","1X")</f>
        <v>1X</v>
      </c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I6" s="85" t="str">
        <f>IF(AE54=List3!A15,"8C","8X")</f>
        <v>8X</v>
      </c>
      <c r="AN6" s="84" t="str">
        <f>IF(AE62=List3!A23,"16T","16X")</f>
        <v>16X</v>
      </c>
      <c r="AR6" s="72"/>
      <c r="AS6" s="76" t="str">
        <f>IF(AE60=List3!A21,"14D","14X")</f>
        <v>14X</v>
      </c>
    </row>
    <row r="7" spans="1:63" ht="13.9" customHeight="1" x14ac:dyDescent="0.25">
      <c r="B7" s="72"/>
      <c r="C7" s="86" t="str">
        <f>IF(AE42=List3!A3,"K","X")</f>
        <v>X</v>
      </c>
      <c r="D7" s="72"/>
      <c r="E7" s="72"/>
      <c r="F7" s="72"/>
      <c r="G7" s="72"/>
      <c r="H7" s="72"/>
      <c r="I7" s="72"/>
      <c r="J7" s="72"/>
      <c r="K7" s="72"/>
      <c r="L7" s="87" t="str">
        <f>IF(AE65=List3!A26,"I","X")</f>
        <v>X</v>
      </c>
      <c r="M7" s="72"/>
      <c r="N7" s="72"/>
      <c r="O7" s="72"/>
      <c r="P7" s="72"/>
      <c r="Q7" s="75" t="str">
        <f>IF(AE48=List3!A9,"2P","2X")</f>
        <v>2X</v>
      </c>
      <c r="R7" s="72"/>
      <c r="S7" s="72"/>
      <c r="T7" s="72"/>
      <c r="U7" s="72"/>
      <c r="V7" s="72"/>
      <c r="W7" s="72"/>
      <c r="X7" s="72"/>
      <c r="Y7" s="72"/>
      <c r="Z7" s="72"/>
      <c r="AA7" s="72"/>
      <c r="AE7" s="75" t="str">
        <f>IF(AE55=List3!A16,"9O","9X")</f>
        <v>9X</v>
      </c>
      <c r="AG7" s="74" t="str">
        <f>IF(AE45=List3!A6,"6N","6X")</f>
        <v>6X</v>
      </c>
      <c r="AH7" s="89"/>
      <c r="AI7" s="87"/>
      <c r="AJ7" s="87" t="s">
        <v>46</v>
      </c>
      <c r="AK7" s="87" t="str">
        <f>IF(AE64=List3!A25,"E","Y")</f>
        <v>Y</v>
      </c>
      <c r="AL7" s="89" t="s">
        <v>52</v>
      </c>
      <c r="AM7" s="87" t="s">
        <v>52</v>
      </c>
      <c r="AN7" s="87" t="str">
        <f>IF(AE64=List3!A25,"E","Y")</f>
        <v>Y</v>
      </c>
      <c r="AO7" s="91" t="str">
        <f>IF(AE43=List3!A4,"S","X")</f>
        <v>X</v>
      </c>
      <c r="AP7" s="91" t="str">
        <f>IF(AE44=List3!A5,"T","X")</f>
        <v>X</v>
      </c>
      <c r="AQ7" s="89" t="s">
        <v>45</v>
      </c>
      <c r="AR7" s="87" t="str">
        <f>IF(AE60=List3!A21,"D","X")</f>
        <v>X</v>
      </c>
      <c r="AS7" s="87" t="str">
        <f>IF(AE66=List3!A27,"O","X")</f>
        <v>X</v>
      </c>
      <c r="AT7" s="87" t="str">
        <f>IF(AE46=List3!A7,"B","X")</f>
        <v>X</v>
      </c>
      <c r="AU7" s="87" t="str">
        <f>IF(AE65=List3!A26,"I","X")</f>
        <v>X</v>
      </c>
      <c r="AV7" s="89" t="s">
        <v>54</v>
      </c>
      <c r="AW7" s="87" t="s">
        <v>43</v>
      </c>
      <c r="AX7" s="91" t="s">
        <v>44</v>
      </c>
      <c r="AY7" s="34" t="str">
        <f>IF(AE64=List3!A25,"E","Y")</f>
        <v>Y</v>
      </c>
      <c r="AZ7" s="72"/>
      <c r="BA7" s="72"/>
      <c r="BB7" s="72"/>
    </row>
    <row r="8" spans="1:63" ht="13.9" customHeight="1" thickBot="1" x14ac:dyDescent="0.3">
      <c r="B8" s="74" t="str">
        <f>IF(AE42=List3!A3,"3K","3X")</f>
        <v>3X</v>
      </c>
      <c r="C8" s="87" t="str">
        <f>IF(AE66=List3!A27,"O","X")</f>
        <v>X</v>
      </c>
      <c r="D8" s="73" t="s">
        <v>34</v>
      </c>
      <c r="E8" s="87" t="str">
        <f>IF(AE65=List3!A26,"I","X")</f>
        <v>X</v>
      </c>
      <c r="F8" s="87" t="s">
        <v>48</v>
      </c>
      <c r="G8" s="87" t="str">
        <f>IF(AE65=List3!A26,"I","X")</f>
        <v>X</v>
      </c>
      <c r="H8" s="87" t="str">
        <f>IF(AE45=List3!A6,"N","X")</f>
        <v>X</v>
      </c>
      <c r="I8" s="89" t="s">
        <v>35</v>
      </c>
      <c r="J8" s="75" t="str">
        <f>IF(AE57=List3!A18,"11Ž","11X")</f>
        <v>11X</v>
      </c>
      <c r="K8" s="87" t="s">
        <v>114</v>
      </c>
      <c r="L8" s="87" t="s">
        <v>43</v>
      </c>
      <c r="M8" s="87" t="str">
        <f>IF(AE65=List3!A26,"I","X")</f>
        <v>X</v>
      </c>
      <c r="N8" s="87" t="s">
        <v>34</v>
      </c>
      <c r="O8" s="72"/>
      <c r="P8" s="72"/>
      <c r="Q8" s="87" t="s">
        <v>34</v>
      </c>
      <c r="R8" s="72"/>
      <c r="S8" s="72"/>
      <c r="T8" s="72"/>
      <c r="U8" s="72"/>
      <c r="V8" s="72"/>
      <c r="W8" s="72"/>
      <c r="X8" s="72"/>
      <c r="Y8" s="72"/>
      <c r="Z8" s="72"/>
      <c r="AA8" s="72"/>
      <c r="AE8" s="88" t="str">
        <f>IF(AE60=List3!A21,"D","X")</f>
        <v>X</v>
      </c>
      <c r="AI8" s="87" t="s">
        <v>46</v>
      </c>
      <c r="AN8" s="87"/>
      <c r="AR8" s="72"/>
      <c r="AS8" s="87" t="str">
        <f>IF(AE46=List3!A7,"B","X")</f>
        <v>X</v>
      </c>
      <c r="AT8" s="72"/>
      <c r="AU8" s="72"/>
      <c r="AV8" s="72"/>
      <c r="AW8" s="72"/>
      <c r="AX8" s="72"/>
      <c r="AY8" s="72"/>
      <c r="AZ8" s="72"/>
      <c r="BA8" s="72"/>
      <c r="BB8" s="72"/>
    </row>
    <row r="9" spans="1:63" ht="13.9" customHeight="1" x14ac:dyDescent="0.25">
      <c r="B9" s="72"/>
      <c r="C9" s="87" t="s">
        <v>34</v>
      </c>
      <c r="D9" s="72"/>
      <c r="E9" s="72"/>
      <c r="F9" s="72"/>
      <c r="G9" s="72"/>
      <c r="H9" s="72"/>
      <c r="I9" s="72"/>
      <c r="J9" s="87" t="s">
        <v>114</v>
      </c>
      <c r="K9" s="72"/>
      <c r="L9" s="87" t="s">
        <v>34</v>
      </c>
      <c r="M9" s="72"/>
      <c r="N9" s="72"/>
      <c r="O9" s="72"/>
      <c r="P9" s="72"/>
      <c r="Q9" s="87" t="str">
        <f>IF(AE63=List3!A24,"A","X")</f>
        <v>X</v>
      </c>
      <c r="R9" s="72"/>
      <c r="S9" s="72"/>
      <c r="T9" s="72"/>
      <c r="U9" s="72"/>
      <c r="V9" s="72"/>
      <c r="W9" s="72"/>
      <c r="X9" s="72"/>
      <c r="Y9" s="75" t="str">
        <f>IF(AE52=List3!A13,"6F","6X")</f>
        <v>6X</v>
      </c>
      <c r="Z9" s="72"/>
      <c r="AA9" s="72"/>
      <c r="AE9" s="91" t="str">
        <f>IF(AE42=List3!A3,"K","X")</f>
        <v>X</v>
      </c>
      <c r="AI9" s="91" t="str">
        <f>IF(AE44=List3!A5,"T","X")</f>
        <v>X</v>
      </c>
      <c r="AN9" s="91" t="str">
        <f>IF(AE44=List3!A5,"T","X")</f>
        <v>X</v>
      </c>
      <c r="AR9" s="72"/>
      <c r="AS9" s="87" t="str">
        <f>IF(AE49=List3!A10,"R","X")</f>
        <v>X</v>
      </c>
      <c r="AT9" s="72"/>
      <c r="AU9" s="72"/>
      <c r="AV9" s="72"/>
      <c r="AW9" s="72"/>
      <c r="AX9" s="72"/>
      <c r="AY9" s="72"/>
      <c r="AZ9" s="72"/>
      <c r="BA9" s="72"/>
      <c r="BB9" s="72"/>
    </row>
    <row r="10" spans="1:63" ht="13.9" customHeight="1" thickBot="1" x14ac:dyDescent="0.3">
      <c r="B10" s="72"/>
      <c r="C10" s="87" t="str">
        <f>IF(AE66=List3!A27,"O","X")</f>
        <v>X</v>
      </c>
      <c r="D10" s="72"/>
      <c r="E10" s="72"/>
      <c r="F10" s="72"/>
      <c r="G10" s="72"/>
      <c r="H10" s="72"/>
      <c r="I10" s="72"/>
      <c r="J10" s="87" t="s">
        <v>43</v>
      </c>
      <c r="K10" s="72"/>
      <c r="L10" s="87" t="s">
        <v>39</v>
      </c>
      <c r="M10" s="72"/>
      <c r="O10" s="72"/>
      <c r="P10" s="72"/>
      <c r="Q10" s="91" t="str">
        <f>IF(AE43=List3!A4,"S","X")</f>
        <v>X</v>
      </c>
      <c r="R10" s="72"/>
      <c r="S10" s="72"/>
      <c r="T10" s="72"/>
      <c r="U10" s="72"/>
      <c r="V10" s="72"/>
      <c r="W10" s="75" t="str">
        <f>IF(AE56=List3!A17,"10S","10X")</f>
        <v>10X</v>
      </c>
      <c r="X10" s="72"/>
      <c r="Y10" s="87" t="str">
        <f>IF(AE64=List3!A25,"E","Y")</f>
        <v>Y</v>
      </c>
      <c r="Z10" s="72"/>
      <c r="AA10" s="72"/>
      <c r="AE10" s="93"/>
      <c r="AI10" s="87" t="str">
        <f>IF(AE49=List3!A10,"R","X")</f>
        <v>X</v>
      </c>
      <c r="AN10" s="87" t="str">
        <f>IF(AE63=List3!A24,"A","X")</f>
        <v>X</v>
      </c>
      <c r="AR10" s="72"/>
      <c r="AS10" s="88" t="str">
        <f>IF(AE63=List3!A24,"A","X")</f>
        <v>X</v>
      </c>
      <c r="AT10" s="72"/>
      <c r="AU10" s="72"/>
      <c r="AV10" s="72"/>
      <c r="AW10" s="72"/>
      <c r="AX10" s="72"/>
      <c r="AY10" s="72"/>
      <c r="AZ10" s="72"/>
      <c r="BA10" s="72"/>
      <c r="BB10" s="72"/>
    </row>
    <row r="11" spans="1:63" ht="13.9" customHeight="1" thickBot="1" x14ac:dyDescent="0.3">
      <c r="B11" s="72"/>
      <c r="C11" s="87" t="s">
        <v>54</v>
      </c>
      <c r="D11" s="72"/>
      <c r="E11" s="72"/>
      <c r="F11" s="72"/>
      <c r="G11" s="72"/>
      <c r="H11" s="72"/>
      <c r="I11" s="72"/>
      <c r="J11" s="87" t="s">
        <v>114</v>
      </c>
      <c r="K11" s="72"/>
      <c r="L11" s="87" t="str">
        <f>IF(AE64=List3!A25,"E","Y")</f>
        <v>Y</v>
      </c>
      <c r="M11" s="72"/>
      <c r="O11" s="72"/>
      <c r="P11" s="72"/>
      <c r="Q11" s="91" t="str">
        <f>IF(AE44=List3!A5,"T","X")</f>
        <v>X</v>
      </c>
      <c r="R11" s="72"/>
      <c r="S11" s="72"/>
      <c r="T11" s="72"/>
      <c r="U11" s="72"/>
      <c r="V11" s="72"/>
      <c r="W11" s="87" t="s">
        <v>43</v>
      </c>
      <c r="X11" s="72"/>
      <c r="Y11" s="87"/>
      <c r="Z11" s="72"/>
      <c r="AA11" s="75" t="str">
        <f>IF(AE53=List3!A14,"7K","7X")</f>
        <v>7X</v>
      </c>
      <c r="AE11" s="88" t="str">
        <f>IF(AE60=List3!A21,"D","X")</f>
        <v>X</v>
      </c>
      <c r="AI11" s="88" t="str">
        <f>IF(AE67=List3!A28,"U","X")</f>
        <v>X</v>
      </c>
      <c r="AN11" s="87" t="s">
        <v>39</v>
      </c>
      <c r="AR11" s="72"/>
      <c r="AS11" s="87" t="str">
        <f>IF(AE67=List3!A28,"U","X")</f>
        <v>X</v>
      </c>
      <c r="AT11" s="72"/>
      <c r="AU11" s="72"/>
      <c r="AV11" s="72"/>
      <c r="AW11" s="72"/>
      <c r="AX11" s="72"/>
      <c r="AY11" s="72"/>
      <c r="AZ11" s="72"/>
      <c r="BA11" s="72"/>
      <c r="BB11" s="72"/>
    </row>
    <row r="12" spans="1:63" ht="13.9" customHeight="1" thickBot="1" x14ac:dyDescent="0.3">
      <c r="B12" s="72"/>
      <c r="C12" s="91" t="str">
        <f>IF(AE42=List3!A3,"K","X")</f>
        <v>X</v>
      </c>
      <c r="D12" s="72"/>
      <c r="E12" s="72"/>
      <c r="F12" s="72"/>
      <c r="G12" s="72"/>
      <c r="H12" s="72"/>
      <c r="I12" s="72"/>
      <c r="J12" s="87"/>
      <c r="K12" s="72"/>
      <c r="L12" s="87" t="str">
        <f>IF(AE45=List3!A6,"N","X")</f>
        <v>X</v>
      </c>
      <c r="M12" s="72"/>
      <c r="O12" s="75" t="str">
        <f>IF(AE49=List3!A10,"3R","3X")</f>
        <v>3X</v>
      </c>
      <c r="P12" s="72"/>
      <c r="Q12" s="87" t="s">
        <v>114</v>
      </c>
      <c r="R12" s="72"/>
      <c r="S12" s="72"/>
      <c r="T12" s="72"/>
      <c r="U12" s="75" t="str">
        <f>IF(AE51=List3!A12,"5V","5X")</f>
        <v>5X</v>
      </c>
      <c r="V12" s="72"/>
      <c r="W12" s="87" t="str">
        <f>IF(AE66=List3!A27,"O","X")</f>
        <v>X</v>
      </c>
      <c r="X12" s="72"/>
      <c r="Y12" s="87" t="str">
        <f>IF(AE65=List3!A26,"I","X")</f>
        <v>X</v>
      </c>
      <c r="Z12" s="72"/>
      <c r="AA12" s="87" t="s">
        <v>52</v>
      </c>
      <c r="AE12" s="91" t="str">
        <f>IF(AE48=List3!A9,"P","X")</f>
        <v>X</v>
      </c>
      <c r="AI12" s="86" t="str">
        <f>IF(AE48=List3!A9,"P","X")</f>
        <v>X</v>
      </c>
      <c r="AN12" s="88" t="str">
        <f>IF(AE67=List3!A28,"U","X")</f>
        <v>X</v>
      </c>
      <c r="AR12" s="72"/>
      <c r="AS12" s="91" t="str">
        <f>IF(AE48=List3!A9,"P","X")</f>
        <v>X</v>
      </c>
      <c r="AT12" s="72"/>
      <c r="AU12" s="72"/>
      <c r="AV12" s="72"/>
      <c r="AW12" s="72"/>
      <c r="AX12" s="72"/>
      <c r="AY12" s="72"/>
      <c r="AZ12" s="72"/>
      <c r="BA12" s="72"/>
      <c r="BB12" s="72"/>
    </row>
    <row r="13" spans="1:63" ht="18" customHeight="1" thickBot="1" x14ac:dyDescent="0.3">
      <c r="B13" s="72"/>
      <c r="C13" s="88" t="str">
        <f>IF(AE64=List3!A25,"E","Y")</f>
        <v>Y</v>
      </c>
      <c r="D13" s="72"/>
      <c r="E13" s="72"/>
      <c r="F13" s="72"/>
      <c r="G13" s="72"/>
      <c r="H13" s="72"/>
      <c r="I13" s="72"/>
      <c r="J13" s="87" t="str">
        <f>IF(AE63=List3!A24,"A","X")</f>
        <v>X</v>
      </c>
      <c r="K13" s="72"/>
      <c r="L13" s="87"/>
      <c r="M13" s="72"/>
      <c r="O13" s="87" t="str">
        <f>IF(AE65=List3!A26,"I","X")</f>
        <v>X</v>
      </c>
      <c r="P13" s="72"/>
      <c r="Q13" s="87" t="s">
        <v>48</v>
      </c>
      <c r="R13" s="72"/>
      <c r="S13" s="75" t="str">
        <f>IF(AE50=List3!A11,"4F","4X")</f>
        <v>4X</v>
      </c>
      <c r="T13" s="72"/>
      <c r="U13" s="87" t="s">
        <v>35</v>
      </c>
      <c r="V13" s="72"/>
      <c r="W13" s="87"/>
      <c r="X13" s="72"/>
      <c r="Y13" s="91" t="str">
        <f>IF(AE42=List3!A3,"K","X")</f>
        <v>X</v>
      </c>
      <c r="Z13" s="72"/>
      <c r="AA13" s="87" t="str">
        <f>IF(AE64=List3!A25,"E","Y")</f>
        <v>Y</v>
      </c>
      <c r="AE13" s="87" t="str">
        <f>IF(AE49=List3!A10,"R","X")</f>
        <v>X</v>
      </c>
      <c r="AI13" s="87" t="str">
        <f>IF(AE66=List3!A27,"O","X")</f>
        <v>X</v>
      </c>
      <c r="AN13" s="91" t="str">
        <f>IF(AE48=List3!A9,"P","X")</f>
        <v>X</v>
      </c>
      <c r="AR13" s="72"/>
      <c r="AS13" s="87" t="str">
        <f>IF(AE66=List3!A27,"O","X")</f>
        <v>X</v>
      </c>
      <c r="AT13" s="72"/>
      <c r="AU13" s="72"/>
      <c r="AV13" s="72"/>
      <c r="AW13" s="72"/>
      <c r="AX13" s="72"/>
      <c r="AY13" s="72"/>
      <c r="AZ13" s="72"/>
      <c r="BA13" s="72"/>
      <c r="BB13" s="72"/>
      <c r="BC13" s="72"/>
      <c r="BD13" s="72"/>
      <c r="BE13" s="72"/>
      <c r="BF13" s="72"/>
      <c r="BG13" s="72"/>
      <c r="BH13" s="72"/>
      <c r="BI13" s="72"/>
      <c r="BJ13" s="72"/>
      <c r="BK13" s="72"/>
    </row>
    <row r="14" spans="1:63" ht="18" customHeight="1" thickBot="1" x14ac:dyDescent="0.3">
      <c r="B14" s="72"/>
      <c r="C14" s="91" t="str">
        <f>IF(AE42=List3!A3,"K","X")</f>
        <v>X</v>
      </c>
      <c r="D14" s="72"/>
      <c r="E14" s="72"/>
      <c r="F14" s="72"/>
      <c r="G14" s="72"/>
      <c r="H14" s="72"/>
      <c r="I14" s="72"/>
      <c r="J14" s="72"/>
      <c r="K14" s="72"/>
      <c r="L14" s="88" t="str">
        <f>IF(AE64=List3!A25,"E","Y")</f>
        <v>Y</v>
      </c>
      <c r="M14" s="72"/>
      <c r="O14" s="87"/>
      <c r="P14" s="72"/>
      <c r="Q14" s="87" t="str">
        <f>IF(AE45=List3!A6,"N","X")</f>
        <v>X</v>
      </c>
      <c r="R14" s="72"/>
      <c r="S14" s="87" t="str">
        <f>IF(AE63=List3!A24,"A","X")</f>
        <v>X</v>
      </c>
      <c r="T14" s="72"/>
      <c r="U14" s="87" t="s">
        <v>53</v>
      </c>
      <c r="V14" s="72"/>
      <c r="W14" s="88" t="str">
        <f>IF(AE66=List3!A27,"O","X")</f>
        <v>X</v>
      </c>
      <c r="X14" s="72"/>
      <c r="Y14" s="87" t="str">
        <f>IF(AE66=List3!A27,"O","X")</f>
        <v>X</v>
      </c>
      <c r="Z14" s="72"/>
      <c r="AA14" s="91" t="str">
        <f>IF(AE44=List3!A5,"T","X")</f>
        <v>X</v>
      </c>
      <c r="AE14" s="87" t="str">
        <f>IF(AE65=List3!A26,"I","X")</f>
        <v>X</v>
      </c>
      <c r="AI14" s="87" t="str">
        <f>IF(AE45=List3!A6,"N","X")</f>
        <v>X</v>
      </c>
      <c r="AN14" s="87" t="str">
        <f>IF(AE49=List3!A10,"R","X")</f>
        <v>X</v>
      </c>
      <c r="AR14" s="72"/>
      <c r="AS14" s="87" t="str">
        <f>IF(AE49=List3!A10,"R","X")</f>
        <v>X</v>
      </c>
      <c r="AU14" s="72"/>
      <c r="AV14" s="72"/>
      <c r="AW14" s="72"/>
      <c r="AX14" s="72"/>
      <c r="AY14" s="72"/>
      <c r="AZ14" s="72"/>
      <c r="BA14" s="72"/>
      <c r="BB14" s="72"/>
      <c r="BC14" s="72"/>
      <c r="BD14" s="72"/>
      <c r="BE14" s="72"/>
      <c r="BF14" s="72"/>
      <c r="BG14" s="72"/>
      <c r="BH14" s="72"/>
      <c r="BI14" s="72"/>
      <c r="BJ14" s="72"/>
      <c r="BK14" s="72"/>
    </row>
    <row r="15" spans="1:63" ht="18" customHeight="1" thickBot="1" x14ac:dyDescent="0.3">
      <c r="B15" s="72"/>
      <c r="C15" s="87"/>
      <c r="D15" s="72"/>
      <c r="E15" s="72"/>
      <c r="F15" s="72"/>
      <c r="G15" s="72"/>
      <c r="H15" s="72"/>
      <c r="I15" s="72"/>
      <c r="J15" s="72"/>
      <c r="K15" s="72"/>
      <c r="L15" s="90" t="str">
        <f>IF(AE46=List3!A7,"B","X")</f>
        <v>X</v>
      </c>
      <c r="M15" s="72"/>
      <c r="O15" s="87" t="str">
        <f>IF(AE67=List3!A28,"U","X")</f>
        <v>X</v>
      </c>
      <c r="P15" s="72"/>
      <c r="Q15" s="88" t="str">
        <f>IF(AE63=List3!A24,"A","X")</f>
        <v>X</v>
      </c>
      <c r="R15" s="72"/>
      <c r="S15" s="91" t="str">
        <f>IF(AE54=List3!A15,"C","X")</f>
        <v>X</v>
      </c>
      <c r="T15" s="72"/>
      <c r="U15" s="87" t="str">
        <f>IF(AE65=List3!A26,"I","X")</f>
        <v>X</v>
      </c>
      <c r="V15" s="72"/>
      <c r="W15" s="87" t="str">
        <f>IF(AE64=List3!A25,"E","Y")</f>
        <v>Y</v>
      </c>
      <c r="X15" s="72"/>
      <c r="Y15" s="87" t="s">
        <v>48</v>
      </c>
      <c r="Z15" s="72"/>
      <c r="AA15" s="87" t="str">
        <f>IF(AE65=List3!A26,"I","X")</f>
        <v>X</v>
      </c>
      <c r="AC15" s="76" t="str">
        <f>IF(AE61=List3!A22,"15O","15X")</f>
        <v>15X</v>
      </c>
      <c r="AE15" s="87" t="s">
        <v>50</v>
      </c>
      <c r="AI15" s="87" t="str">
        <f>IF(AE66=List3!A27,"O","X")</f>
        <v>X</v>
      </c>
      <c r="AN15" s="87" t="str">
        <f>IF(AE63=List3!A24,"A","X")</f>
        <v>X</v>
      </c>
      <c r="AR15" s="72"/>
      <c r="AS15" s="87" t="str">
        <f>IF(AE63=List3!A24,"A","X")</f>
        <v>X</v>
      </c>
      <c r="AU15" s="72"/>
      <c r="AV15" s="72"/>
      <c r="AW15" s="72"/>
      <c r="AX15" s="72"/>
      <c r="AY15" s="72"/>
      <c r="AZ15" s="72"/>
      <c r="BA15" s="72"/>
      <c r="BB15" s="72"/>
      <c r="BC15" s="72"/>
      <c r="BD15" s="72"/>
      <c r="BE15" s="72"/>
      <c r="BF15" s="72"/>
      <c r="BG15" s="72"/>
      <c r="BH15" s="72"/>
      <c r="BI15" s="72"/>
      <c r="BJ15" s="72"/>
      <c r="BK15" s="72"/>
    </row>
    <row r="16" spans="1:63" ht="18" customHeight="1" x14ac:dyDescent="0.25">
      <c r="B16" s="72"/>
      <c r="C16" s="87" t="str">
        <f>IF(AE64=List3!A25,"E","Y")</f>
        <v>Y</v>
      </c>
      <c r="D16" s="72"/>
      <c r="E16" s="72"/>
      <c r="F16" s="72"/>
      <c r="G16" s="72"/>
      <c r="H16" s="72"/>
      <c r="I16" s="72"/>
      <c r="J16" s="72"/>
      <c r="K16" s="74" t="str">
        <f>IF(AE40=List3!A1,"1P","1X")</f>
        <v>1X</v>
      </c>
      <c r="L16" s="87" t="str">
        <f>IF(AE49=List3!A10,"R","X")</f>
        <v>X</v>
      </c>
      <c r="M16" s="87" t="str">
        <f>IF(AE66=List3!A27,"O","X")</f>
        <v>X</v>
      </c>
      <c r="N16" s="87" t="str">
        <f>IF(AE65=List3!A26,"I","X")</f>
        <v>X</v>
      </c>
      <c r="O16" s="87" t="s">
        <v>53</v>
      </c>
      <c r="P16" s="71" t="s">
        <v>43</v>
      </c>
      <c r="Q16" s="87" t="str">
        <f>IF(AE64=List3!A25,"E","Y")</f>
        <v>Y</v>
      </c>
      <c r="R16" s="87" t="s">
        <v>47</v>
      </c>
      <c r="S16" s="87" t="str">
        <f>IF(AE64=List3!A25,"E","Y")</f>
        <v>Y</v>
      </c>
      <c r="T16" s="89" t="s">
        <v>54</v>
      </c>
      <c r="U16" s="87"/>
      <c r="V16" s="87" t="s">
        <v>114</v>
      </c>
      <c r="W16" s="87" t="s">
        <v>52</v>
      </c>
      <c r="X16" s="87" t="s">
        <v>52</v>
      </c>
      <c r="Y16" s="87" t="str">
        <f>IF(AE63=List3!A24,"A","X")</f>
        <v>X</v>
      </c>
      <c r="Z16" s="87" t="str">
        <f>IF(AE45=List3!A6,"N","X")</f>
        <v>X</v>
      </c>
      <c r="AA16" s="87"/>
      <c r="AB16" s="87" t="str">
        <f>IF(AE66=List3!A27,"O","X")</f>
        <v>X</v>
      </c>
      <c r="AC16" s="87" t="str">
        <f>IF(AE60=List3!A21,"D","X")</f>
        <v>X</v>
      </c>
      <c r="AD16" s="91" t="str">
        <f>IF(AE48=List3!A9,"P","X")</f>
        <v>X</v>
      </c>
      <c r="AE16" s="87" t="str">
        <f>IF(AE63=List3!A24,"A","X")</f>
        <v>X</v>
      </c>
      <c r="AF16" s="87" t="str">
        <f>IF(AE60=List3!A21,"D","X")</f>
        <v>X</v>
      </c>
      <c r="AG16" s="91" t="str">
        <f>IF(AE42=List3!A3,"K","X")</f>
        <v>X</v>
      </c>
      <c r="AH16" s="87" t="str">
        <f>IF(AE66=List3!A27,"O","X")</f>
        <v>X</v>
      </c>
      <c r="AI16" s="87" t="s">
        <v>43</v>
      </c>
      <c r="AN16" s="87" t="s">
        <v>53</v>
      </c>
      <c r="AR16" s="72"/>
      <c r="AS16" s="74" t="str">
        <f>IF(AE46=List3!A7,"7B","7X")</f>
        <v>7X</v>
      </c>
      <c r="AT16" s="87" t="str">
        <f>IF(AE63=List3!A24,"A","X")</f>
        <v>X</v>
      </c>
      <c r="AU16" s="87" t="s">
        <v>52</v>
      </c>
      <c r="AV16" s="87" t="str">
        <f>IF(AE46=List3!A7,"B","X")</f>
        <v>X</v>
      </c>
      <c r="AW16" s="87" t="str">
        <f>IF(AE67=List3!A28,"U","X")</f>
        <v>X</v>
      </c>
      <c r="AX16" s="91" t="str">
        <f>IF(AE43=List3!A4,"S","X")</f>
        <v>X</v>
      </c>
      <c r="AY16" s="87" t="str">
        <f>IF(AE66=List3!A27,"O","X")</f>
        <v>X</v>
      </c>
      <c r="AZ16" s="87" t="s">
        <v>43</v>
      </c>
      <c r="BA16" s="89" t="str">
        <f>IF(AE64=List3!A25,"E","Y")</f>
        <v>Y</v>
      </c>
      <c r="BB16" s="91" t="str">
        <f>IF(AE43=List3!A4,"S","X")</f>
        <v>X</v>
      </c>
      <c r="BC16" s="87" t="s">
        <v>34</v>
      </c>
      <c r="BD16" s="87" t="str">
        <f>IF(AE63=List3!A24,"A","X")</f>
        <v>X</v>
      </c>
      <c r="BE16" s="87" t="s">
        <v>52</v>
      </c>
      <c r="BF16" s="87" t="str">
        <f>IF(AE65=List3!A26,"I","X")</f>
        <v>X</v>
      </c>
      <c r="BG16" s="91" t="str">
        <f>IF(AE54=List3!A15,"C","X")</f>
        <v>X</v>
      </c>
      <c r="BH16" s="87" t="str">
        <f>IF(AE64=List3!A25,"E","Y")</f>
        <v>Y</v>
      </c>
      <c r="BI16" s="72"/>
      <c r="BJ16" s="72"/>
      <c r="BK16" s="72"/>
    </row>
    <row r="17" spans="1:63" ht="18" customHeight="1" x14ac:dyDescent="0.25">
      <c r="B17" s="72"/>
      <c r="C17" s="91" t="str">
        <f>IF(AE44=List3!A5,"T","X")</f>
        <v>X</v>
      </c>
      <c r="D17" s="72"/>
      <c r="E17" s="72"/>
      <c r="F17" s="72"/>
      <c r="G17" s="72"/>
      <c r="H17" s="72"/>
      <c r="I17" s="72"/>
      <c r="J17" s="72"/>
      <c r="K17" s="72"/>
      <c r="L17" s="87" t="str">
        <f>IF(AE64=List3!A25,"E","Y")</f>
        <v>Y</v>
      </c>
      <c r="M17" s="72"/>
      <c r="O17" s="87" t="str">
        <f>IF(AE64=List3!A25,"E","Y")</f>
        <v>Y</v>
      </c>
      <c r="P17" s="72"/>
      <c r="Q17" s="87" t="s">
        <v>52</v>
      </c>
      <c r="R17" s="72"/>
      <c r="S17" s="87" t="str">
        <f>IF(AE46=List3!A7,"B","X")</f>
        <v>X</v>
      </c>
      <c r="T17" s="72"/>
      <c r="U17" s="91" t="str">
        <f>IF(AE42=List3!A3,"K","X")</f>
        <v>X</v>
      </c>
      <c r="V17" s="72"/>
      <c r="W17" s="87" t="str">
        <f>IF(AE46=List3!A7,"B","X")</f>
        <v>X</v>
      </c>
      <c r="X17" s="72"/>
      <c r="Y17" s="91" t="str">
        <f>IF(AE43=List3!A4,"S","X")</f>
        <v>X</v>
      </c>
      <c r="Z17" s="71"/>
      <c r="AA17" s="87" t="str">
        <f>IF(AE63=List3!A24,"A","X")</f>
        <v>X</v>
      </c>
      <c r="AB17" s="34"/>
      <c r="AC17" s="87" t="s">
        <v>34</v>
      </c>
      <c r="AE17" s="87" t="s">
        <v>39</v>
      </c>
      <c r="AI17" s="87" t="str">
        <f>IF(AE45=List3!A6,"N","X")</f>
        <v>X</v>
      </c>
      <c r="AN17" s="87" t="str">
        <f>IF(AE45=List3!A6,"N","X")</f>
        <v>X</v>
      </c>
      <c r="AR17" s="72"/>
      <c r="AS17" s="87" t="str">
        <f>IF(AE45=List3!A6,"N","X")</f>
        <v>X</v>
      </c>
      <c r="AU17" s="72"/>
      <c r="AV17" s="72"/>
      <c r="AW17" s="72"/>
      <c r="AX17" s="72"/>
      <c r="AY17" s="72"/>
      <c r="AZ17" s="72"/>
      <c r="BA17" s="72"/>
      <c r="BB17" s="72"/>
      <c r="BC17" s="72"/>
      <c r="BD17" s="72"/>
      <c r="BE17" s="72"/>
      <c r="BF17" s="72"/>
      <c r="BG17" s="72"/>
      <c r="BH17" s="72"/>
      <c r="BI17" s="72"/>
      <c r="BJ17" s="72"/>
      <c r="BK17" s="72"/>
    </row>
    <row r="18" spans="1:63" ht="18" customHeight="1" thickBot="1" x14ac:dyDescent="0.3">
      <c r="B18" s="72"/>
      <c r="C18" s="87" t="str">
        <f>IF(AE65=List3!A26,"I","X")</f>
        <v>X</v>
      </c>
      <c r="D18" s="72"/>
      <c r="E18" s="72"/>
      <c r="F18" s="72"/>
      <c r="G18" s="72"/>
      <c r="H18" s="72"/>
      <c r="I18" s="72"/>
      <c r="J18" s="72"/>
      <c r="K18" s="72"/>
      <c r="L18" s="88" t="s">
        <v>53</v>
      </c>
      <c r="M18" s="72"/>
      <c r="O18" s="87" t="s">
        <v>34</v>
      </c>
      <c r="P18" s="72"/>
      <c r="Q18" s="87" t="str">
        <f>IF(AE46=List3!A7,"B","X")</f>
        <v>X</v>
      </c>
      <c r="R18" s="72"/>
      <c r="S18" s="87" t="str">
        <f>IF(AE66=List3!A27,"O","X")</f>
        <v>X</v>
      </c>
      <c r="T18" s="72"/>
      <c r="U18" s="87" t="str">
        <f>IF(AE65=List3!A26,"I","X")</f>
        <v>X</v>
      </c>
      <c r="V18" s="72"/>
      <c r="W18" s="87" t="str">
        <f>IF(AE63=List3!A24,"A","X")</f>
        <v>X</v>
      </c>
      <c r="Y18" s="87" t="str">
        <f>IF(AE63=List3!A24,"A","X")</f>
        <v>X</v>
      </c>
      <c r="Z18" s="72"/>
      <c r="AA18" s="72"/>
      <c r="AC18" s="87" t="str">
        <f>IF(AE65=List3!A26,"I","X")</f>
        <v>X</v>
      </c>
      <c r="AE18" s="87" t="str">
        <f>IF(AE63=List3!A24,"A","X")</f>
        <v>X</v>
      </c>
      <c r="AI18" s="88" t="str">
        <f>IF(AE64=List3!A25,"E","Y")</f>
        <v>Y</v>
      </c>
      <c r="AN18" s="88" t="str">
        <f>IF(AE64=List3!A25,"E","Y")</f>
        <v>Y</v>
      </c>
      <c r="AR18" s="72"/>
      <c r="AS18" s="87" t="str">
        <f>IF(AE65=List3!A26,"I","X")</f>
        <v>X</v>
      </c>
      <c r="AU18" s="72"/>
      <c r="AV18" s="72"/>
      <c r="AW18" s="72"/>
      <c r="AX18" s="72"/>
      <c r="AY18" s="72"/>
      <c r="AZ18" s="72"/>
      <c r="BA18" s="72"/>
      <c r="BB18" s="72"/>
      <c r="BC18" s="72"/>
      <c r="BD18" s="72"/>
      <c r="BE18" s="72"/>
      <c r="BF18" s="72"/>
      <c r="BG18" s="72"/>
      <c r="BH18" s="72"/>
      <c r="BI18" s="72"/>
      <c r="BJ18" s="72"/>
      <c r="BK18" s="72"/>
    </row>
    <row r="19" spans="1:63" ht="18" customHeight="1" x14ac:dyDescent="0.25">
      <c r="B19" s="72"/>
      <c r="C19" s="87" t="s">
        <v>39</v>
      </c>
      <c r="D19" s="72"/>
      <c r="E19" s="72"/>
      <c r="F19" s="72"/>
      <c r="G19" s="72"/>
      <c r="H19" s="72"/>
      <c r="I19" s="72"/>
      <c r="J19" s="72"/>
      <c r="K19" s="72"/>
      <c r="L19" s="87" t="str">
        <f>IF(AE66=List3!A27,"O","X")</f>
        <v>X</v>
      </c>
      <c r="M19" s="72"/>
      <c r="O19" s="72"/>
      <c r="Q19" s="87" t="str">
        <f>IF(AE63=List3!A24,"A","X")</f>
        <v>X</v>
      </c>
      <c r="R19" s="72"/>
      <c r="S19" s="87" t="str">
        <f>IF(AE66=List3!A27,"O","X")</f>
        <v>X</v>
      </c>
      <c r="T19" s="72"/>
      <c r="U19" s="72"/>
      <c r="V19" s="72"/>
      <c r="W19" s="87" t="s">
        <v>34</v>
      </c>
      <c r="Y19" s="72"/>
      <c r="Z19" s="72"/>
      <c r="AA19" s="72"/>
      <c r="AC19" s="87" t="s">
        <v>48</v>
      </c>
      <c r="AE19" s="87" t="s">
        <v>39</v>
      </c>
      <c r="AI19" s="87" t="str">
        <f>IF(AE67=List3!A28,"U","X")</f>
        <v>X</v>
      </c>
      <c r="AN19" s="87" t="str">
        <f>IF(AE64=List3!A25,"E","Y")</f>
        <v>Y</v>
      </c>
      <c r="AR19" s="72"/>
      <c r="AS19" s="87"/>
      <c r="AV19" s="72"/>
      <c r="AW19" s="72"/>
      <c r="AX19" s="72"/>
      <c r="AY19" s="72"/>
      <c r="AZ19" s="72"/>
      <c r="BA19" s="72"/>
      <c r="BB19" s="72"/>
      <c r="BC19" s="72"/>
      <c r="BD19" s="72"/>
      <c r="BE19" s="72"/>
      <c r="BF19" s="72"/>
      <c r="BG19" s="72"/>
      <c r="BH19" s="72"/>
      <c r="BI19" s="72"/>
      <c r="BJ19" s="72"/>
      <c r="BK19" s="72"/>
    </row>
    <row r="20" spans="1:63" ht="18" customHeight="1" thickBot="1" x14ac:dyDescent="0.3">
      <c r="B20" s="74" t="str">
        <f>IF(AE44=List3!A5,"5T","5X")</f>
        <v>5X</v>
      </c>
      <c r="C20" s="87" t="str">
        <f>IF(AE64=List3!A25,"E","Y")</f>
        <v>Y</v>
      </c>
      <c r="D20" s="91" t="str">
        <f>IF(AE43=List3!A4,"S","X")</f>
        <v>X</v>
      </c>
      <c r="E20" s="87" t="s">
        <v>40</v>
      </c>
      <c r="F20" s="87" t="str">
        <f>IF(AE64=List3!A25,"E","Y")</f>
        <v>Y</v>
      </c>
      <c r="G20" s="87" t="str">
        <f>IF(AE45=List3!A6,"N","X")</f>
        <v>X</v>
      </c>
      <c r="H20" s="87" t="str">
        <f>IF(AE65=List3!A26,"I","X")</f>
        <v>X</v>
      </c>
      <c r="I20" s="87" t="str">
        <f>IF(AE45=List3!A6,"N","X")</f>
        <v>X</v>
      </c>
      <c r="J20" s="87" t="str">
        <f>IF(AE64=List3!A25,"E","Y")</f>
        <v>Y</v>
      </c>
      <c r="K20" s="72"/>
      <c r="L20" s="87" t="str">
        <f>IF(AE60=List3!A21,"D","X")</f>
        <v>X</v>
      </c>
      <c r="M20" s="72"/>
      <c r="O20" s="72"/>
      <c r="Q20" s="87" t="s">
        <v>34</v>
      </c>
      <c r="R20" s="72"/>
      <c r="S20" s="91" t="str">
        <f>IF(AE42=List3!A3,"K","X")</f>
        <v>X</v>
      </c>
      <c r="T20" s="72"/>
      <c r="U20" s="72"/>
      <c r="V20" s="72"/>
      <c r="W20" s="87" t="str">
        <f>IF(AE63=List3!A24,"A","X")</f>
        <v>X</v>
      </c>
      <c r="Y20" s="72"/>
      <c r="Z20" s="72"/>
      <c r="AA20" s="72"/>
      <c r="AC20" s="87" t="str">
        <f>IF(AE64=List3!A25,"E","Y")</f>
        <v>Y</v>
      </c>
      <c r="AE20" s="88" t="str">
        <f>IF(AE66=List3!A27,"O","X")</f>
        <v>X</v>
      </c>
      <c r="AI20" s="91" t="str">
        <f>IF(AE48=List3!A9,"P","X")</f>
        <v>X</v>
      </c>
      <c r="AN20" s="87" t="s">
        <v>52</v>
      </c>
      <c r="AR20" s="72"/>
      <c r="AS20" s="91" t="str">
        <f>IF(AE42=List3!A3,"K","X")</f>
        <v>X</v>
      </c>
      <c r="AV20" s="72"/>
      <c r="AW20" s="72"/>
      <c r="AX20" s="72"/>
      <c r="AY20" s="72"/>
      <c r="AZ20" s="72"/>
      <c r="BA20" s="72"/>
      <c r="BB20" s="72"/>
      <c r="BC20" s="72"/>
      <c r="BD20" s="72"/>
      <c r="BE20" s="72"/>
      <c r="BF20" s="72"/>
      <c r="BG20" s="72"/>
      <c r="BH20" s="72"/>
      <c r="BI20" s="72"/>
      <c r="BJ20" s="72"/>
      <c r="BK20" s="72"/>
    </row>
    <row r="21" spans="1:63" ht="18" customHeight="1" thickBot="1" x14ac:dyDescent="0.3">
      <c r="B21" s="72"/>
      <c r="D21" s="72"/>
      <c r="E21" s="72"/>
      <c r="F21" s="72"/>
      <c r="G21" s="72"/>
      <c r="H21" s="72"/>
      <c r="I21" s="72"/>
      <c r="J21" s="72"/>
      <c r="K21" s="72"/>
      <c r="L21" s="91" t="str">
        <f>IF(AE48=List3!A9,"P","X")</f>
        <v>X</v>
      </c>
      <c r="M21" s="72"/>
      <c r="O21" s="72"/>
      <c r="Q21" s="87" t="str">
        <f>IF(AE63=List3!A24,"A","X")</f>
        <v>X</v>
      </c>
      <c r="R21" s="72"/>
      <c r="S21" s="72"/>
      <c r="T21" s="72"/>
      <c r="U21" s="72"/>
      <c r="V21" s="72"/>
      <c r="W21" s="87" t="s">
        <v>49</v>
      </c>
      <c r="Y21" s="72"/>
      <c r="Z21" s="72"/>
      <c r="AA21" s="72"/>
      <c r="AC21" s="88" t="str">
        <f>IF(AE45=List3!A6,"N","X")</f>
        <v>X</v>
      </c>
      <c r="AE21" s="91" t="str">
        <f>IF(AE43=List3!A4,"S","X")</f>
        <v>X</v>
      </c>
      <c r="AI21" s="87" t="str">
        <f>IF(AE66=List3!A27,"O","X")</f>
        <v>X</v>
      </c>
      <c r="AN21" s="87" t="str">
        <f>IF(AE46=List3!A7,"B","X")</f>
        <v>X</v>
      </c>
      <c r="AR21" s="72"/>
      <c r="AS21" s="88" t="str">
        <f>IF(AE63=List3!A24,"A","X")</f>
        <v>X</v>
      </c>
      <c r="AV21" s="72"/>
      <c r="AW21" s="72"/>
      <c r="AX21" s="72"/>
      <c r="AY21" s="72"/>
      <c r="AZ21" s="72"/>
      <c r="BA21" s="72"/>
      <c r="BB21" s="72"/>
      <c r="BC21" s="72"/>
      <c r="BD21" s="72"/>
      <c r="BE21" s="72"/>
      <c r="BF21" s="72"/>
      <c r="BG21" s="72"/>
      <c r="BH21" s="72"/>
      <c r="BI21" s="72"/>
      <c r="BJ21" s="72"/>
      <c r="BK21" s="72"/>
    </row>
    <row r="22" spans="1:63" ht="18" customHeight="1" x14ac:dyDescent="0.25">
      <c r="A22" s="74" t="str">
        <f>IF(AE43=List3!A4,"4S","4X")</f>
        <v>4X</v>
      </c>
      <c r="B22" s="75" t="str">
        <f>IF(AE58=List3!A19,"12T","12X")</f>
        <v>12X</v>
      </c>
      <c r="C22" s="87" t="str">
        <f>IF(AE64=List3!A25,"E","Y")</f>
        <v>Y</v>
      </c>
      <c r="D22" s="91" t="str">
        <f>IF(AE42=List3!A3,"K","X")</f>
        <v>X</v>
      </c>
      <c r="E22" s="87" t="s">
        <v>34</v>
      </c>
      <c r="F22" s="87" t="str">
        <f>IF(AE64=List3!A25,"E","Y")</f>
        <v>Y</v>
      </c>
      <c r="G22" s="87" t="str">
        <f>IF(AE45=List3!A6,"N","X")</f>
        <v>X</v>
      </c>
      <c r="H22" s="89" t="str">
        <f>IF(AE65=List3!A26,"I","X")</f>
        <v>X</v>
      </c>
      <c r="I22" s="91" t="str">
        <f>IF(AE42=List3!A3,"K","X")</f>
        <v>X</v>
      </c>
      <c r="J22" s="87" t="str">
        <f>IF(AE66=List3!A27,"O","X")</f>
        <v>X</v>
      </c>
      <c r="K22" s="87" t="s">
        <v>53</v>
      </c>
      <c r="L22" s="87" t="str">
        <f>IF(AE63=List3!A24,"A","X")</f>
        <v>X</v>
      </c>
      <c r="M22" s="87" t="str">
        <f>IF(AE49=List3!A10,"R","X")</f>
        <v>X</v>
      </c>
      <c r="N22" s="91" t="str">
        <f>IF(AE54=List3!A15,"C","X")</f>
        <v>X</v>
      </c>
      <c r="O22" s="87" t="str">
        <f>IF(AE65=List3!A26,"I","X")</f>
        <v>X</v>
      </c>
      <c r="Q22" s="87"/>
      <c r="R22" s="72"/>
      <c r="S22" s="72"/>
      <c r="T22" s="72"/>
      <c r="U22" s="72"/>
      <c r="V22" s="72"/>
      <c r="W22" s="87" t="str">
        <f>IF(AE66=List3!A27,"O","X")</f>
        <v>X</v>
      </c>
      <c r="Y22" s="72"/>
      <c r="Z22" s="72"/>
      <c r="AA22" s="72"/>
      <c r="AC22" s="87" t="str">
        <f>IF(AE65=List3!A26,"I","X")</f>
        <v>X</v>
      </c>
      <c r="AE22" s="91" t="str">
        <f>IF(AE44=List3!A5,"T","X")</f>
        <v>X</v>
      </c>
      <c r="AI22" s="87" t="str">
        <f>IF(AE49=List3!A10,"R","X")</f>
        <v>X</v>
      </c>
      <c r="AN22" s="87" t="str">
        <f>IF(AE63=List3!A24,"A","X")</f>
        <v>X</v>
      </c>
      <c r="AR22" s="72"/>
      <c r="AS22" s="87" t="str">
        <f>IF(AE65=List3!A26,"I","X")</f>
        <v>X</v>
      </c>
      <c r="AV22" s="72"/>
      <c r="AW22" s="72"/>
      <c r="AX22" s="72"/>
      <c r="AY22" s="72"/>
      <c r="AZ22" s="72"/>
      <c r="BA22" s="72"/>
      <c r="BB22" s="72"/>
      <c r="BC22" s="72"/>
      <c r="BD22" s="72"/>
      <c r="BE22" s="72"/>
      <c r="BF22" s="72"/>
      <c r="BG22" s="72"/>
      <c r="BH22" s="72"/>
      <c r="BI22" s="72"/>
      <c r="BJ22" s="72"/>
      <c r="BK22" s="72"/>
    </row>
    <row r="23" spans="1:63" ht="18" customHeight="1" x14ac:dyDescent="0.25">
      <c r="B23" s="87" t="str">
        <f>IF(AE64=List3!A25,"E","Y")</f>
        <v>Y</v>
      </c>
      <c r="L23" s="87" t="str">
        <f>IF(AE60=List3!A21,"D","X")</f>
        <v>X</v>
      </c>
      <c r="Q23" s="87" t="str">
        <f>IF(AE63=List3!A24,"A","X")</f>
        <v>X</v>
      </c>
      <c r="AA23" s="72"/>
      <c r="AC23" s="87" t="s">
        <v>53</v>
      </c>
      <c r="AE23" s="87" t="s">
        <v>43</v>
      </c>
      <c r="AI23" s="87" t="str">
        <f>IF(AE63=List3!A24,"A","X")</f>
        <v>X</v>
      </c>
      <c r="AN23" s="87" t="s">
        <v>34</v>
      </c>
      <c r="AR23" s="72"/>
      <c r="AS23" s="87" t="s">
        <v>53</v>
      </c>
      <c r="AV23" s="72"/>
      <c r="AW23" s="72"/>
      <c r="AX23" s="72"/>
      <c r="AY23" s="72"/>
      <c r="AZ23" s="72"/>
      <c r="BA23" s="72"/>
      <c r="BB23" s="72"/>
      <c r="BC23" s="72"/>
      <c r="BD23" s="72"/>
      <c r="BE23" s="72"/>
      <c r="BF23" s="72"/>
      <c r="BG23" s="72"/>
      <c r="BH23" s="72"/>
      <c r="BI23" s="72"/>
      <c r="BJ23" s="72"/>
      <c r="BK23" s="72"/>
    </row>
    <row r="24" spans="1:63" ht="18" customHeight="1" x14ac:dyDescent="0.25">
      <c r="B24" s="87"/>
      <c r="L24" s="91" t="s">
        <v>49</v>
      </c>
      <c r="AA24" s="72"/>
      <c r="AC24" s="87" t="s">
        <v>33</v>
      </c>
      <c r="AE24" s="87" t="str">
        <f>IF(AE63=List3!A24,"A","X")</f>
        <v>X</v>
      </c>
      <c r="AI24" s="87" t="str">
        <f>IF(AE46=List3!A7,"B","X")</f>
        <v>X</v>
      </c>
      <c r="AN24" s="87" t="str">
        <f>IF(AE63=List3!A24,"A","X")</f>
        <v>X</v>
      </c>
      <c r="AR24" s="72"/>
      <c r="AS24" s="91" t="str">
        <f>IF(AE42=List3!A3,"K","X")</f>
        <v>X</v>
      </c>
      <c r="AV24" s="72"/>
      <c r="AW24" s="72"/>
      <c r="AX24" s="72"/>
      <c r="AY24" s="72"/>
      <c r="AZ24" s="72"/>
      <c r="BA24" s="72"/>
      <c r="BB24" s="72"/>
      <c r="BC24" s="72"/>
      <c r="BD24" s="72"/>
      <c r="BE24" s="72"/>
      <c r="BF24" s="72"/>
      <c r="BG24" s="72"/>
      <c r="BH24" s="72"/>
      <c r="BI24" s="72"/>
      <c r="BJ24" s="72"/>
      <c r="BK24" s="72"/>
    </row>
    <row r="25" spans="1:63" ht="18" customHeight="1" x14ac:dyDescent="0.25">
      <c r="B25" s="91" t="str">
        <f>IF(AE44=List3!A5,"T","X")</f>
        <v>X</v>
      </c>
      <c r="E25" s="74" t="str">
        <f>IF(AE41=List3!A2,"2P","2X")</f>
        <v>2X</v>
      </c>
      <c r="F25" s="87" t="str">
        <f>IF(AE49=List3!A10,"R","X")</f>
        <v>X</v>
      </c>
      <c r="G25" s="87" t="str">
        <f>IF(AE65=List3!A26,"I","X")</f>
        <v>X</v>
      </c>
      <c r="H25" s="91" t="str">
        <f>IF(AE43=List3!A4,"S","X")</f>
        <v>X</v>
      </c>
      <c r="I25" s="91" t="str">
        <f>IF(AE44=List3!A5,"T","X")</f>
        <v>X</v>
      </c>
      <c r="J25" s="87" t="str">
        <f>IF(AE64=List3!A25,"E","Y")</f>
        <v>Y</v>
      </c>
      <c r="K25" s="89" t="str">
        <f>IF(AE45=List3!A6,"N","X")</f>
        <v>X</v>
      </c>
      <c r="L25" s="87" t="str">
        <f>IF(AE66=List3!A27,"O","X")</f>
        <v>X</v>
      </c>
      <c r="M25" s="91" t="str">
        <f>IF(AE43=List3!A4,"S","X")</f>
        <v>X</v>
      </c>
      <c r="N25" s="87" t="str">
        <f>IF(AE64=List3!A25,"E","Y")</f>
        <v>Y</v>
      </c>
      <c r="O25" s="87" t="str">
        <f>IF(AE46=List3!A7,"B","X")</f>
        <v>X</v>
      </c>
      <c r="P25" s="87" t="str">
        <f>IF(AE45=List3!A6,"N","X")</f>
        <v>X</v>
      </c>
      <c r="Q25" s="89" t="str">
        <f>IF(AE65=List3!A26,"I","X")</f>
        <v>X</v>
      </c>
      <c r="R25" s="91" t="str">
        <f>IF(AE43=List3!A4,"S","X")</f>
        <v>X</v>
      </c>
      <c r="S25" s="91" t="str">
        <f>IF(AE44=List3!A5,"T","X")</f>
        <v>X</v>
      </c>
      <c r="T25" s="87" t="str">
        <f>IF(AE65=List3!A26,"I","X")</f>
        <v>X</v>
      </c>
      <c r="U25" s="91" t="str">
        <f>IF(AE42=List3!A3,"K","X")</f>
        <v>X</v>
      </c>
      <c r="AC25" s="87" t="s">
        <v>34</v>
      </c>
      <c r="AE25" s="87" t="str">
        <f>IF(AE49=List3!A10,"R","X")</f>
        <v>X</v>
      </c>
      <c r="AI25" s="87" t="str">
        <f>IF(AE64=List3!A25,"E","Y")</f>
        <v>Y</v>
      </c>
      <c r="AN25" s="87" t="s">
        <v>49</v>
      </c>
      <c r="AR25" s="72"/>
      <c r="AS25" s="87" t="str">
        <f>IF(AE67=List3!A28,"U","X")</f>
        <v>X</v>
      </c>
      <c r="AV25" s="72"/>
      <c r="AW25" s="72"/>
      <c r="AX25" s="72"/>
      <c r="AY25" s="72"/>
      <c r="AZ25" s="72"/>
      <c r="BA25" s="72"/>
      <c r="BB25" s="72"/>
      <c r="BC25" s="72"/>
      <c r="BD25" s="72"/>
      <c r="BE25" s="72"/>
      <c r="BF25" s="72"/>
      <c r="BG25" s="72"/>
      <c r="BH25" s="72"/>
      <c r="BI25" s="72"/>
      <c r="BJ25" s="72"/>
      <c r="BK25" s="72"/>
    </row>
    <row r="26" spans="1:63" ht="18" customHeight="1" x14ac:dyDescent="0.25">
      <c r="B26" s="87" t="str">
        <f>IF(AE63=List3!A24,"A","X")</f>
        <v>X</v>
      </c>
      <c r="L26" s="71" t="s">
        <v>43</v>
      </c>
      <c r="AC26" s="87" t="str">
        <f>IF(AE64=List3!A25,"E","Y")</f>
        <v>Y</v>
      </c>
      <c r="AE26" s="87" t="str">
        <f>IF(AE65=List3!A26,"I","X")</f>
        <v>X</v>
      </c>
      <c r="AN26" s="87" t="str">
        <f>IF(AE64=List3!A25,"E","Y")</f>
        <v>Y</v>
      </c>
      <c r="AR26" s="72"/>
      <c r="AS26" s="87" t="s">
        <v>54</v>
      </c>
      <c r="AV26" s="72"/>
      <c r="AW26" s="72"/>
      <c r="AX26" s="72"/>
      <c r="AY26" s="72"/>
      <c r="AZ26" s="72"/>
      <c r="BA26" s="72"/>
      <c r="BB26" s="72"/>
      <c r="BC26" s="92"/>
      <c r="BD26" s="72"/>
      <c r="BE26" s="72"/>
      <c r="BF26" s="72"/>
      <c r="BG26" s="72"/>
      <c r="BH26" s="72"/>
      <c r="BI26" s="72"/>
      <c r="BJ26" s="72"/>
      <c r="BK26" s="72"/>
    </row>
    <row r="27" spans="1:63" ht="18" customHeight="1" thickBot="1" x14ac:dyDescent="0.3">
      <c r="Z27" s="72"/>
      <c r="AC27" s="88" t="str">
        <f>IF(AE60=List3!A21,"D","X")</f>
        <v>X</v>
      </c>
      <c r="AR27" s="72"/>
      <c r="AS27" s="87" t="str">
        <f>IF(AE45=List3!A6,"N","X")</f>
        <v>X</v>
      </c>
      <c r="AV27" s="72"/>
      <c r="AW27" s="72"/>
      <c r="AX27" s="72"/>
      <c r="AY27" s="72"/>
      <c r="AZ27" s="72"/>
      <c r="BA27" s="72"/>
      <c r="BB27" s="72"/>
      <c r="BC27" s="72"/>
      <c r="BD27" s="72"/>
      <c r="BE27" s="72"/>
      <c r="BF27" s="72"/>
      <c r="BG27" s="72"/>
      <c r="BH27" s="72"/>
      <c r="BI27" s="72"/>
      <c r="BJ27" s="72"/>
      <c r="BK27" s="72"/>
    </row>
    <row r="28" spans="1:63" ht="18" customHeight="1" x14ac:dyDescent="0.25">
      <c r="Z28" s="72"/>
      <c r="AC28" s="91" t="str">
        <f>IF(AE44=List3!A5,"T","X")</f>
        <v>X</v>
      </c>
      <c r="AR28" s="72"/>
      <c r="AS28" s="87" t="s">
        <v>39</v>
      </c>
      <c r="AV28" s="72"/>
      <c r="AW28" s="72"/>
      <c r="AX28" s="72"/>
      <c r="AY28" s="72"/>
      <c r="AZ28" s="72"/>
      <c r="BA28" s="72"/>
      <c r="BB28" s="72"/>
      <c r="BC28" s="72"/>
      <c r="BD28" s="72"/>
      <c r="BE28" s="72"/>
      <c r="BF28" s="72"/>
      <c r="BG28" s="72"/>
      <c r="BH28" s="72"/>
      <c r="BI28" s="72"/>
      <c r="BJ28" s="72"/>
      <c r="BK28" s="72"/>
    </row>
    <row r="29" spans="1:63" ht="18" customHeight="1" x14ac:dyDescent="0.25">
      <c r="Z29" s="72"/>
      <c r="AC29" s="87" t="str">
        <f>IF(AE49=List3!A10,"R","X")</f>
        <v>X</v>
      </c>
      <c r="AR29" s="72"/>
      <c r="AS29" s="87" t="str">
        <f>IF(AE63=List3!A24,"A","X")</f>
        <v>X</v>
      </c>
      <c r="AV29" s="72"/>
      <c r="AW29" s="72"/>
      <c r="AX29" s="72"/>
      <c r="AY29" s="72"/>
      <c r="AZ29" s="72"/>
      <c r="BA29" s="72"/>
      <c r="BB29" s="72"/>
      <c r="BC29" s="72"/>
      <c r="BD29" s="72"/>
      <c r="BE29" s="72"/>
      <c r="BF29" s="72"/>
      <c r="BG29" s="72"/>
      <c r="BH29" s="72"/>
      <c r="BI29" s="72"/>
      <c r="BJ29" s="72"/>
      <c r="BK29" s="72"/>
    </row>
    <row r="30" spans="1:63" ht="18" customHeight="1" x14ac:dyDescent="0.25">
      <c r="Z30" s="72"/>
      <c r="AC30" s="87"/>
      <c r="AR30" s="72"/>
      <c r="AS30" s="72"/>
      <c r="AV30" s="72"/>
      <c r="AW30" s="72"/>
      <c r="AX30" s="72"/>
      <c r="AY30" s="72"/>
      <c r="AZ30" s="72"/>
      <c r="BA30" s="72"/>
      <c r="BB30" s="72"/>
      <c r="BC30" s="72"/>
      <c r="BD30" s="72"/>
      <c r="BE30" s="72"/>
      <c r="BF30" s="72"/>
      <c r="BG30" s="72"/>
      <c r="BH30" s="72"/>
      <c r="BI30" s="72"/>
      <c r="BJ30" s="72"/>
      <c r="BK30" s="72"/>
    </row>
    <row r="31" spans="1:63" ht="18" customHeight="1" x14ac:dyDescent="0.25">
      <c r="Z31" s="72"/>
      <c r="AC31" s="87" t="str">
        <f>IF(AE66=List3!A27,"O","X")</f>
        <v>X</v>
      </c>
      <c r="AQ31" s="72"/>
      <c r="AR31" s="72"/>
      <c r="AS31" s="72"/>
      <c r="AV31" s="72"/>
      <c r="AW31" s="72"/>
      <c r="AX31" s="72"/>
      <c r="AY31" s="72"/>
      <c r="AZ31" s="72"/>
      <c r="BA31" s="72"/>
      <c r="BB31" s="72"/>
      <c r="BC31" s="72"/>
      <c r="BD31" s="72"/>
      <c r="BE31" s="72"/>
      <c r="BF31" s="72"/>
      <c r="BG31" s="72"/>
      <c r="BH31" s="72"/>
      <c r="BI31" s="72"/>
      <c r="BJ31" s="72"/>
      <c r="BK31" s="72"/>
    </row>
    <row r="32" spans="1:63" ht="18" customHeight="1" x14ac:dyDescent="0.25">
      <c r="Z32" s="72"/>
      <c r="AB32" s="72"/>
      <c r="AC32" s="87" t="s">
        <v>43</v>
      </c>
      <c r="AE32" s="72"/>
      <c r="AF32" s="72"/>
      <c r="AG32" s="72"/>
      <c r="AH32" s="72"/>
      <c r="AI32" s="72"/>
      <c r="AJ32" s="72"/>
      <c r="AK32" s="72"/>
      <c r="AL32" s="72"/>
      <c r="AM32" s="72"/>
      <c r="AN32" s="72"/>
      <c r="AO32" s="72"/>
      <c r="AP32" s="72"/>
      <c r="AQ32" s="72"/>
      <c r="AR32" s="72"/>
      <c r="AS32" s="72"/>
      <c r="AV32" s="72"/>
      <c r="AW32" s="72"/>
      <c r="AX32" s="72"/>
      <c r="AY32" s="72"/>
      <c r="AZ32" s="72"/>
      <c r="BA32" s="72"/>
      <c r="BB32" s="72"/>
      <c r="BC32" s="72"/>
      <c r="BD32" s="72"/>
      <c r="BE32" s="72"/>
      <c r="BF32" s="72"/>
      <c r="BG32" s="72"/>
      <c r="BH32" s="72"/>
      <c r="BI32" s="72"/>
      <c r="BJ32" s="72"/>
      <c r="BK32" s="72"/>
    </row>
    <row r="33" spans="1:69" ht="18" customHeight="1" x14ac:dyDescent="0.25">
      <c r="Z33" s="72"/>
      <c r="AC33" s="87" t="str">
        <f>IF(AE65=List3!A26,"I","X")</f>
        <v>X</v>
      </c>
      <c r="AQ33" s="72"/>
      <c r="AR33" s="72"/>
      <c r="AS33" s="72"/>
      <c r="AV33" s="72"/>
      <c r="AW33" s="72"/>
      <c r="AX33" s="72"/>
      <c r="AY33" s="72"/>
      <c r="AZ33" s="72"/>
      <c r="BA33" s="72"/>
      <c r="BB33" s="72"/>
      <c r="BC33" s="72"/>
      <c r="BD33" s="72"/>
      <c r="BE33" s="72"/>
      <c r="BF33" s="72"/>
      <c r="BG33" s="72"/>
      <c r="BH33" s="72"/>
      <c r="BI33" s="72"/>
      <c r="BJ33" s="72"/>
      <c r="BK33" s="72"/>
    </row>
    <row r="34" spans="1:69" ht="18" customHeight="1" x14ac:dyDescent="0.25">
      <c r="Z34" s="72"/>
      <c r="AC34" s="87" t="str">
        <f>IF(AE45=List3!A6,"N","X")</f>
        <v>X</v>
      </c>
      <c r="AQ34" s="72"/>
      <c r="AR34" s="72"/>
      <c r="AS34" s="72"/>
      <c r="AV34" s="72"/>
      <c r="AW34" s="72"/>
      <c r="AX34" s="72"/>
      <c r="AY34" s="72"/>
      <c r="AZ34" s="72"/>
      <c r="BA34" s="72"/>
      <c r="BB34" s="72"/>
      <c r="BC34" s="72"/>
      <c r="BD34" s="72"/>
      <c r="BE34" s="72"/>
      <c r="BF34" s="72"/>
      <c r="BG34" s="72"/>
      <c r="BH34" s="72"/>
      <c r="BI34" s="72"/>
      <c r="BJ34" s="72"/>
      <c r="BK34" s="72"/>
    </row>
    <row r="35" spans="1:69" ht="18" customHeight="1" x14ac:dyDescent="0.25">
      <c r="A35" s="72"/>
      <c r="B35" s="72"/>
      <c r="C35" s="72"/>
      <c r="D35" s="72"/>
      <c r="E35" s="72"/>
      <c r="F35" s="72"/>
      <c r="G35" s="72"/>
      <c r="H35" s="72"/>
      <c r="I35" s="72"/>
      <c r="J35" s="72"/>
      <c r="AC35" s="87" t="str">
        <f>IF(AE64=List3!A25,"E","Y")</f>
        <v>Y</v>
      </c>
      <c r="AQ35" s="72"/>
      <c r="AR35" s="72"/>
      <c r="AS35" s="72"/>
      <c r="AT35" s="72"/>
      <c r="AV35" s="72"/>
      <c r="AW35" s="72"/>
      <c r="AX35" s="72"/>
      <c r="AY35" s="72"/>
      <c r="AZ35" s="72"/>
      <c r="BA35" s="72"/>
      <c r="BB35" s="72"/>
      <c r="BC35" s="72"/>
      <c r="BD35" s="72"/>
      <c r="BE35" s="72"/>
      <c r="BF35" s="72"/>
      <c r="BG35" s="72"/>
      <c r="BH35" s="72"/>
      <c r="BI35" s="72"/>
      <c r="BJ35" s="72"/>
      <c r="BK35" s="72"/>
    </row>
    <row r="36" spans="1:69" ht="18" customHeight="1" x14ac:dyDescent="0.25">
      <c r="A36" s="72"/>
      <c r="B36" s="72"/>
      <c r="C36" s="72"/>
      <c r="D36" s="72"/>
      <c r="E36" s="72"/>
      <c r="F36" s="72"/>
      <c r="G36" s="72"/>
      <c r="H36" s="72"/>
      <c r="I36" s="72"/>
      <c r="J36" s="72"/>
      <c r="AC36" s="132"/>
      <c r="AQ36" s="72"/>
      <c r="AR36" s="72"/>
      <c r="AS36" s="72"/>
      <c r="AT36" s="72"/>
      <c r="AV36" s="72"/>
      <c r="AW36" s="72"/>
      <c r="AX36" s="72"/>
      <c r="AY36" s="72"/>
      <c r="AZ36" s="72"/>
      <c r="BA36" s="72"/>
      <c r="BB36" s="72"/>
      <c r="BC36" s="72"/>
      <c r="BD36" s="72"/>
      <c r="BE36" s="72"/>
      <c r="BF36" s="72"/>
      <c r="BG36" s="72"/>
      <c r="BH36" s="72"/>
      <c r="BI36" s="72"/>
      <c r="BJ36" s="72"/>
      <c r="BK36" s="72"/>
    </row>
    <row r="37" spans="1:69" ht="18" customHeight="1" x14ac:dyDescent="0.25">
      <c r="A37" s="137" t="s">
        <v>122</v>
      </c>
      <c r="B37" s="138"/>
      <c r="C37" s="138"/>
      <c r="D37" s="138"/>
      <c r="E37" s="138"/>
      <c r="F37" s="138"/>
      <c r="G37" s="138"/>
      <c r="H37" s="138"/>
      <c r="I37" s="138"/>
      <c r="J37" s="138"/>
      <c r="K37" s="138"/>
      <c r="L37" s="138"/>
      <c r="M37" s="138"/>
      <c r="N37" s="138"/>
      <c r="O37" s="138"/>
      <c r="P37" s="138"/>
      <c r="Q37" s="138"/>
      <c r="R37" s="138"/>
      <c r="S37" s="138"/>
      <c r="T37" s="138"/>
      <c r="U37" s="138"/>
      <c r="V37" s="138"/>
      <c r="W37" s="138"/>
      <c r="X37" s="138"/>
      <c r="Y37" s="138"/>
      <c r="Z37" s="138"/>
      <c r="AA37" s="138"/>
      <c r="AB37" s="138"/>
      <c r="AC37" s="138"/>
      <c r="AD37" s="138"/>
      <c r="AE37" s="138"/>
      <c r="AF37" s="138"/>
      <c r="AG37" s="133"/>
      <c r="AQ37" s="72"/>
      <c r="AR37" s="72"/>
      <c r="AS37" s="72"/>
      <c r="AT37" s="72"/>
      <c r="AV37" s="72"/>
      <c r="AW37" s="72"/>
      <c r="AX37" s="72"/>
      <c r="AY37" s="72"/>
      <c r="AZ37" s="72"/>
      <c r="BA37" s="72"/>
      <c r="BB37" s="72"/>
      <c r="BC37" s="72"/>
      <c r="BD37" s="72"/>
      <c r="BE37" s="72"/>
      <c r="BF37" s="72"/>
      <c r="BG37" s="72"/>
      <c r="BH37" s="72"/>
      <c r="BI37" s="72"/>
      <c r="BJ37" s="72"/>
      <c r="BK37" s="72"/>
    </row>
    <row r="38" spans="1:69" ht="18" customHeight="1" x14ac:dyDescent="0.25">
      <c r="A38" s="139" t="s">
        <v>125</v>
      </c>
      <c r="B38" s="140"/>
      <c r="C38" s="140"/>
      <c r="D38" s="140"/>
      <c r="E38" s="140"/>
      <c r="F38" s="140"/>
      <c r="G38" s="140"/>
      <c r="H38" s="140"/>
      <c r="I38" s="140"/>
      <c r="J38" s="140"/>
      <c r="K38" s="140"/>
      <c r="L38" s="140"/>
      <c r="M38" s="140"/>
      <c r="N38" s="140"/>
      <c r="O38" s="140"/>
      <c r="P38" s="140"/>
      <c r="Q38" s="140"/>
      <c r="R38" s="140"/>
      <c r="S38" s="140"/>
      <c r="T38" s="140"/>
      <c r="U38" s="140"/>
      <c r="V38" s="140"/>
      <c r="W38" s="140"/>
      <c r="X38" s="140"/>
      <c r="Y38" s="140"/>
      <c r="Z38" s="140"/>
      <c r="AA38" s="140"/>
      <c r="AB38" s="140"/>
      <c r="AC38" s="140"/>
      <c r="AD38" s="140"/>
      <c r="AE38" s="140"/>
      <c r="AF38" s="140"/>
      <c r="AG38" s="133"/>
      <c r="AQ38" s="72"/>
      <c r="AR38" s="72"/>
      <c r="AS38" s="72"/>
      <c r="AT38" s="72"/>
      <c r="AV38" s="72"/>
      <c r="AW38" s="72"/>
      <c r="AX38" s="72"/>
      <c r="AY38" s="72"/>
      <c r="AZ38" s="72"/>
      <c r="BA38" s="72"/>
      <c r="BB38" s="72"/>
      <c r="BC38" s="72"/>
      <c r="BD38" s="72"/>
      <c r="BE38" s="72"/>
      <c r="BF38" s="72"/>
      <c r="BG38" s="72"/>
      <c r="BH38" s="72"/>
      <c r="BI38" s="72"/>
      <c r="BJ38" s="72"/>
      <c r="BK38" s="72"/>
    </row>
    <row r="39" spans="1:69" ht="18" customHeight="1" x14ac:dyDescent="0.25">
      <c r="R39" s="72"/>
      <c r="S39" s="72"/>
      <c r="T39" s="72"/>
      <c r="U39" s="72"/>
      <c r="V39" s="72"/>
      <c r="W39" s="72"/>
      <c r="X39" s="72"/>
      <c r="Y39" s="72"/>
      <c r="Z39" s="72"/>
      <c r="AQ39" s="72"/>
      <c r="AR39" s="72"/>
      <c r="AS39" s="72"/>
      <c r="AT39" s="72"/>
      <c r="AV39" s="72"/>
      <c r="AW39" s="72"/>
      <c r="AX39" s="72"/>
      <c r="AY39" s="72"/>
      <c r="AZ39" s="72"/>
      <c r="BA39" s="72"/>
      <c r="BB39" s="72"/>
      <c r="BC39" s="72"/>
      <c r="BD39" s="72"/>
      <c r="BE39" s="72"/>
      <c r="BF39" s="72"/>
      <c r="BG39" s="72"/>
      <c r="BH39" s="72"/>
      <c r="BI39" s="72"/>
      <c r="BJ39" s="72"/>
      <c r="BK39" s="72"/>
    </row>
    <row r="40" spans="1:69" ht="18" customHeight="1" x14ac:dyDescent="0.3">
      <c r="A40" s="103" t="s">
        <v>118</v>
      </c>
      <c r="B40" s="104"/>
      <c r="C40" s="104"/>
      <c r="D40" s="104"/>
      <c r="E40" s="104"/>
      <c r="F40" s="104"/>
      <c r="G40" s="104"/>
      <c r="H40" s="104"/>
      <c r="I40" s="104"/>
      <c r="J40" s="104"/>
      <c r="K40" s="104"/>
      <c r="L40" s="104"/>
      <c r="M40" s="104"/>
      <c r="N40" s="104"/>
      <c r="O40" s="104"/>
      <c r="P40" s="104"/>
      <c r="Q40" s="104"/>
      <c r="R40" s="104"/>
      <c r="S40" s="104"/>
      <c r="T40" s="104"/>
      <c r="U40" s="104"/>
      <c r="V40" s="104"/>
      <c r="W40" s="104"/>
      <c r="X40" s="104"/>
      <c r="Y40" s="104"/>
      <c r="Z40" s="104"/>
      <c r="AA40" s="104"/>
      <c r="AB40" s="104"/>
      <c r="AC40" s="104"/>
      <c r="AD40" s="104"/>
      <c r="AE40" s="94" t="s">
        <v>77</v>
      </c>
      <c r="AL40" s="72"/>
      <c r="AQ40" s="72"/>
      <c r="AR40" s="72"/>
      <c r="AS40" s="72"/>
      <c r="AT40" s="72"/>
      <c r="AV40" s="72"/>
      <c r="AW40" s="72"/>
      <c r="AX40" s="72"/>
      <c r="AY40" s="72"/>
      <c r="AZ40" s="72"/>
      <c r="BA40" s="72"/>
      <c r="BB40" s="72"/>
      <c r="BC40" s="72"/>
      <c r="BD40" s="72"/>
      <c r="BE40" s="72"/>
      <c r="BF40" s="72"/>
      <c r="BG40" s="72"/>
      <c r="BH40" s="72"/>
      <c r="BI40" s="72"/>
      <c r="BJ40" s="72"/>
      <c r="BK40" s="72"/>
    </row>
    <row r="41" spans="1:69" ht="18" customHeight="1" x14ac:dyDescent="0.3">
      <c r="A41" s="103" t="s">
        <v>78</v>
      </c>
      <c r="B41" s="104"/>
      <c r="C41" s="104"/>
      <c r="D41" s="104"/>
      <c r="E41" s="104"/>
      <c r="F41" s="104"/>
      <c r="G41" s="104"/>
      <c r="H41" s="104"/>
      <c r="I41" s="104"/>
      <c r="J41" s="104"/>
      <c r="K41" s="104"/>
      <c r="L41" s="104"/>
      <c r="M41" s="104"/>
      <c r="N41" s="104"/>
      <c r="O41" s="104"/>
      <c r="P41" s="104"/>
      <c r="Q41" s="104"/>
      <c r="R41" s="104"/>
      <c r="S41" s="104"/>
      <c r="T41" s="104"/>
      <c r="U41" s="104"/>
      <c r="V41" s="104"/>
      <c r="W41" s="104"/>
      <c r="X41" s="104"/>
      <c r="Y41" s="104"/>
      <c r="Z41" s="104"/>
      <c r="AA41" s="104"/>
      <c r="AB41" s="104"/>
      <c r="AC41" s="104"/>
      <c r="AD41" s="104"/>
      <c r="AE41" s="94" t="s">
        <v>79</v>
      </c>
      <c r="AK41" s="72"/>
      <c r="AL41" s="72"/>
      <c r="AQ41" s="72"/>
      <c r="AR41" s="72"/>
      <c r="AS41" s="72"/>
      <c r="AT41" s="72"/>
      <c r="AV41" s="72"/>
      <c r="AW41" s="72"/>
      <c r="AX41" s="72"/>
      <c r="AY41" s="72"/>
      <c r="AZ41" s="72"/>
      <c r="BA41" s="72"/>
      <c r="BB41" s="72"/>
      <c r="BC41" s="72"/>
      <c r="BD41" s="72"/>
      <c r="BE41" s="72"/>
      <c r="BF41" s="72"/>
      <c r="BG41" s="72"/>
      <c r="BH41" s="72"/>
      <c r="BI41" s="72"/>
      <c r="BJ41" s="72"/>
      <c r="BK41" s="72"/>
    </row>
    <row r="42" spans="1:69" ht="18" customHeight="1" x14ac:dyDescent="0.3">
      <c r="A42" s="111" t="s">
        <v>80</v>
      </c>
      <c r="B42" s="112"/>
      <c r="C42" s="112"/>
      <c r="D42" s="112"/>
      <c r="E42" s="112"/>
      <c r="F42" s="112"/>
      <c r="G42" s="112"/>
      <c r="H42" s="112"/>
      <c r="I42" s="112"/>
      <c r="J42" s="112"/>
      <c r="K42" s="112"/>
      <c r="L42" s="112"/>
      <c r="M42" s="112"/>
      <c r="N42" s="112"/>
      <c r="O42" s="112"/>
      <c r="P42" s="112"/>
      <c r="Q42" s="112"/>
      <c r="R42" s="112"/>
      <c r="S42" s="112"/>
      <c r="T42" s="112"/>
      <c r="U42" s="112"/>
      <c r="V42" s="112"/>
      <c r="W42" s="112"/>
      <c r="X42" s="112"/>
      <c r="Y42" s="112"/>
      <c r="Z42" s="112"/>
      <c r="AA42" s="112"/>
      <c r="AB42" s="112"/>
      <c r="AC42" s="112"/>
      <c r="AD42" s="113"/>
      <c r="AE42" s="94" t="s">
        <v>81</v>
      </c>
      <c r="AG42" s="72"/>
      <c r="AK42" s="72"/>
      <c r="AL42" s="72"/>
      <c r="AQ42" s="72"/>
      <c r="AR42" s="72"/>
      <c r="AS42" s="72"/>
      <c r="AT42" s="72"/>
      <c r="AV42" s="72"/>
      <c r="AW42" s="72"/>
      <c r="AX42" s="72"/>
      <c r="AY42" s="72"/>
      <c r="AZ42" s="72"/>
      <c r="BA42" s="72"/>
      <c r="BB42" s="72"/>
      <c r="BC42" s="72"/>
      <c r="BD42" s="72"/>
      <c r="BE42" s="72"/>
      <c r="BF42" s="72"/>
      <c r="BG42" s="72"/>
      <c r="BH42" s="72"/>
      <c r="BI42" s="72"/>
      <c r="BJ42" s="72"/>
      <c r="BK42" s="72"/>
    </row>
    <row r="43" spans="1:69" ht="18" customHeight="1" x14ac:dyDescent="0.3">
      <c r="A43" s="111" t="s">
        <v>82</v>
      </c>
      <c r="B43" s="112"/>
      <c r="C43" s="112"/>
      <c r="D43" s="112"/>
      <c r="E43" s="112"/>
      <c r="F43" s="112"/>
      <c r="G43" s="112"/>
      <c r="H43" s="112"/>
      <c r="I43" s="112"/>
      <c r="J43" s="112"/>
      <c r="K43" s="112"/>
      <c r="L43" s="112"/>
      <c r="M43" s="112"/>
      <c r="N43" s="112"/>
      <c r="O43" s="112"/>
      <c r="P43" s="112"/>
      <c r="Q43" s="112"/>
      <c r="R43" s="112"/>
      <c r="S43" s="112"/>
      <c r="T43" s="112"/>
      <c r="U43" s="112"/>
      <c r="V43" s="112"/>
      <c r="W43" s="112"/>
      <c r="X43" s="112"/>
      <c r="Y43" s="112"/>
      <c r="Z43" s="112"/>
      <c r="AA43" s="112"/>
      <c r="AB43" s="112"/>
      <c r="AC43" s="112"/>
      <c r="AD43" s="113"/>
      <c r="AE43" s="94" t="s">
        <v>83</v>
      </c>
      <c r="AG43" s="72"/>
      <c r="AK43" s="72"/>
      <c r="AL43" s="72"/>
      <c r="AQ43" s="72"/>
      <c r="AR43" s="72"/>
      <c r="AS43" s="72"/>
      <c r="AT43" s="72"/>
      <c r="AV43" s="72"/>
      <c r="AW43" s="72"/>
      <c r="AX43" s="72"/>
      <c r="AY43" s="72"/>
      <c r="AZ43" s="72"/>
      <c r="BA43" s="72"/>
      <c r="BB43" s="72"/>
      <c r="BC43" s="72"/>
      <c r="BD43" s="72"/>
      <c r="BE43" s="72"/>
      <c r="BF43" s="72"/>
      <c r="BG43" s="72"/>
      <c r="BH43" s="72"/>
      <c r="BI43" s="72"/>
      <c r="BJ43" s="72"/>
      <c r="BK43" s="72"/>
    </row>
    <row r="44" spans="1:69" ht="18" customHeight="1" x14ac:dyDescent="0.3">
      <c r="A44" s="111" t="s">
        <v>84</v>
      </c>
      <c r="B44" s="112"/>
      <c r="C44" s="112"/>
      <c r="D44" s="112"/>
      <c r="E44" s="112"/>
      <c r="F44" s="112"/>
      <c r="G44" s="112"/>
      <c r="H44" s="112"/>
      <c r="I44" s="112"/>
      <c r="J44" s="112"/>
      <c r="K44" s="112"/>
      <c r="L44" s="112"/>
      <c r="M44" s="112"/>
      <c r="N44" s="112"/>
      <c r="O44" s="112"/>
      <c r="P44" s="112"/>
      <c r="Q44" s="112"/>
      <c r="R44" s="112"/>
      <c r="S44" s="112"/>
      <c r="T44" s="112"/>
      <c r="U44" s="112"/>
      <c r="V44" s="112"/>
      <c r="W44" s="112"/>
      <c r="X44" s="112"/>
      <c r="Y44" s="112"/>
      <c r="Z44" s="112"/>
      <c r="AA44" s="112"/>
      <c r="AB44" s="112"/>
      <c r="AC44" s="112"/>
      <c r="AD44" s="113"/>
      <c r="AE44" s="94" t="s">
        <v>85</v>
      </c>
      <c r="AG44" s="72"/>
      <c r="AK44" s="72"/>
      <c r="AL44" s="72"/>
      <c r="AQ44" s="72"/>
      <c r="AR44" s="72"/>
      <c r="AS44" s="72"/>
      <c r="AT44" s="72"/>
      <c r="AV44" s="72"/>
      <c r="AW44" s="72"/>
      <c r="AX44" s="72"/>
      <c r="AY44" s="72"/>
      <c r="AZ44" s="72"/>
      <c r="BA44" s="72"/>
      <c r="BB44" s="72"/>
      <c r="BC44" s="72"/>
      <c r="BD44" s="72"/>
      <c r="BE44" s="72"/>
      <c r="BF44" s="72"/>
      <c r="BG44" s="72"/>
      <c r="BH44" s="72"/>
      <c r="BI44" s="72"/>
      <c r="BJ44" s="72"/>
      <c r="BK44" s="72"/>
    </row>
    <row r="45" spans="1:69" ht="18" customHeight="1" x14ac:dyDescent="0.3">
      <c r="A45" s="111" t="s">
        <v>88</v>
      </c>
      <c r="B45" s="112"/>
      <c r="C45" s="112"/>
      <c r="D45" s="112"/>
      <c r="E45" s="112"/>
      <c r="F45" s="112"/>
      <c r="G45" s="112"/>
      <c r="H45" s="112"/>
      <c r="I45" s="112"/>
      <c r="J45" s="112"/>
      <c r="K45" s="112"/>
      <c r="L45" s="112"/>
      <c r="M45" s="112"/>
      <c r="N45" s="112"/>
      <c r="O45" s="112"/>
      <c r="P45" s="112"/>
      <c r="Q45" s="112"/>
      <c r="R45" s="112"/>
      <c r="S45" s="112"/>
      <c r="T45" s="112"/>
      <c r="U45" s="112"/>
      <c r="V45" s="112"/>
      <c r="W45" s="112"/>
      <c r="X45" s="112"/>
      <c r="Y45" s="112"/>
      <c r="Z45" s="112"/>
      <c r="AA45" s="112"/>
      <c r="AB45" s="112"/>
      <c r="AC45" s="112"/>
      <c r="AD45" s="113"/>
      <c r="AE45" s="94" t="s">
        <v>86</v>
      </c>
      <c r="AG45" s="72"/>
      <c r="AK45" s="72"/>
      <c r="AL45" s="72"/>
      <c r="AQ45" s="72"/>
      <c r="AR45" s="72"/>
      <c r="AS45" s="72"/>
      <c r="AT45" s="72"/>
      <c r="AU45" s="72"/>
      <c r="AV45" s="72"/>
      <c r="AW45" s="72"/>
      <c r="AX45" s="72"/>
      <c r="AY45" s="72"/>
      <c r="AZ45" s="72"/>
      <c r="BA45" s="72"/>
      <c r="BB45" s="72"/>
      <c r="BC45" s="72"/>
      <c r="BD45" s="72"/>
      <c r="BE45" s="72"/>
      <c r="BF45" s="72"/>
      <c r="BG45" s="72"/>
      <c r="BH45" s="72"/>
      <c r="BI45" s="72"/>
      <c r="BJ45" s="72"/>
      <c r="BK45" s="72"/>
    </row>
    <row r="46" spans="1:69" ht="18" customHeight="1" x14ac:dyDescent="0.3">
      <c r="A46" s="111" t="s">
        <v>87</v>
      </c>
      <c r="B46" s="112"/>
      <c r="C46" s="112"/>
      <c r="D46" s="112"/>
      <c r="E46" s="112"/>
      <c r="F46" s="112"/>
      <c r="G46" s="112"/>
      <c r="H46" s="112"/>
      <c r="I46" s="112"/>
      <c r="J46" s="112"/>
      <c r="K46" s="112"/>
      <c r="L46" s="112"/>
      <c r="M46" s="112"/>
      <c r="N46" s="112"/>
      <c r="O46" s="112"/>
      <c r="P46" s="112"/>
      <c r="Q46" s="112"/>
      <c r="R46" s="112"/>
      <c r="S46" s="112"/>
      <c r="T46" s="112"/>
      <c r="U46" s="112"/>
      <c r="V46" s="112"/>
      <c r="W46" s="112"/>
      <c r="X46" s="112"/>
      <c r="Y46" s="112"/>
      <c r="Z46" s="112"/>
      <c r="AA46" s="112"/>
      <c r="AB46" s="112"/>
      <c r="AC46" s="112"/>
      <c r="AD46" s="113"/>
      <c r="AE46" s="94" t="s">
        <v>89</v>
      </c>
      <c r="AG46" s="72"/>
      <c r="AK46" s="72"/>
      <c r="AL46" s="72"/>
      <c r="AQ46" s="72"/>
      <c r="AR46" s="72"/>
      <c r="AS46" s="72"/>
      <c r="AT46" s="72"/>
      <c r="AU46" s="72"/>
      <c r="AV46" s="72"/>
      <c r="AW46" s="72"/>
      <c r="AX46" s="72"/>
      <c r="AY46" s="72"/>
      <c r="AZ46" s="72"/>
      <c r="BA46" s="72"/>
      <c r="BB46" s="72"/>
      <c r="BC46" s="72"/>
      <c r="BD46" s="72"/>
      <c r="BE46" s="72"/>
      <c r="BF46" s="72"/>
      <c r="BG46" s="72"/>
      <c r="BH46" s="72"/>
      <c r="BI46" s="72"/>
      <c r="BJ46" s="72"/>
      <c r="BK46" s="72"/>
    </row>
    <row r="47" spans="1:69" ht="18" customHeight="1" x14ac:dyDescent="0.3">
      <c r="A47" s="114" t="s">
        <v>90</v>
      </c>
      <c r="B47" s="115"/>
      <c r="C47" s="115"/>
      <c r="D47" s="115"/>
      <c r="E47" s="115"/>
      <c r="F47" s="115"/>
      <c r="G47" s="115"/>
      <c r="H47" s="115"/>
      <c r="I47" s="115"/>
      <c r="J47" s="115"/>
      <c r="K47" s="115"/>
      <c r="L47" s="115"/>
      <c r="M47" s="115"/>
      <c r="N47" s="115"/>
      <c r="O47" s="115"/>
      <c r="P47" s="115"/>
      <c r="Q47" s="115"/>
      <c r="R47" s="115"/>
      <c r="S47" s="115"/>
      <c r="T47" s="115"/>
      <c r="U47" s="115"/>
      <c r="V47" s="115"/>
      <c r="W47" s="115"/>
      <c r="X47" s="115"/>
      <c r="Y47" s="115"/>
      <c r="Z47" s="115"/>
      <c r="AA47" s="115"/>
      <c r="AB47" s="115"/>
      <c r="AC47" s="115"/>
      <c r="AD47" s="116"/>
      <c r="AE47" s="95" t="s">
        <v>77</v>
      </c>
      <c r="AG47" s="72"/>
      <c r="AK47" s="72"/>
      <c r="AL47" s="72"/>
      <c r="AQ47" s="72"/>
      <c r="AR47" s="72"/>
      <c r="AS47" s="72"/>
      <c r="AT47" s="72"/>
      <c r="AU47" s="72"/>
      <c r="AV47" s="72"/>
      <c r="AW47" s="72"/>
      <c r="AX47" s="72"/>
      <c r="AY47" s="72"/>
      <c r="AZ47" s="72"/>
      <c r="BA47" s="72"/>
      <c r="BB47" s="72"/>
      <c r="BC47" s="72"/>
      <c r="BD47" s="72"/>
      <c r="BE47" s="72"/>
      <c r="BF47" s="72"/>
      <c r="BG47" s="72"/>
      <c r="BH47" s="72"/>
      <c r="BI47" s="72"/>
      <c r="BJ47" s="72"/>
      <c r="BK47" s="72"/>
    </row>
    <row r="48" spans="1:69" ht="18" customHeight="1" x14ac:dyDescent="0.3">
      <c r="A48" s="114" t="s">
        <v>91</v>
      </c>
      <c r="B48" s="115"/>
      <c r="C48" s="115"/>
      <c r="D48" s="115"/>
      <c r="E48" s="115"/>
      <c r="F48" s="115"/>
      <c r="G48" s="115"/>
      <c r="H48" s="115"/>
      <c r="I48" s="115"/>
      <c r="J48" s="115"/>
      <c r="K48" s="115"/>
      <c r="L48" s="115"/>
      <c r="M48" s="115"/>
      <c r="N48" s="115"/>
      <c r="O48" s="115"/>
      <c r="P48" s="115"/>
      <c r="Q48" s="115"/>
      <c r="R48" s="115"/>
      <c r="S48" s="115"/>
      <c r="T48" s="115"/>
      <c r="U48" s="115"/>
      <c r="V48" s="115"/>
      <c r="W48" s="115"/>
      <c r="X48" s="115"/>
      <c r="Y48" s="115"/>
      <c r="Z48" s="115"/>
      <c r="AA48" s="115"/>
      <c r="AB48" s="115"/>
      <c r="AC48" s="115"/>
      <c r="AD48" s="116"/>
      <c r="AE48" s="95" t="s">
        <v>79</v>
      </c>
      <c r="AG48" s="72"/>
      <c r="AJ48" s="72"/>
      <c r="AK48" s="72"/>
      <c r="AL48" s="72"/>
      <c r="AM48" s="72"/>
      <c r="AN48" s="72"/>
      <c r="AO48" s="72"/>
      <c r="AP48" s="72"/>
      <c r="AQ48" s="72"/>
      <c r="AR48" s="72"/>
      <c r="AS48" s="72"/>
      <c r="AT48" s="72"/>
      <c r="AU48" s="72"/>
      <c r="AV48" s="72"/>
      <c r="AW48" s="72"/>
      <c r="AX48" s="72"/>
      <c r="AY48" s="72"/>
      <c r="AZ48" s="72"/>
      <c r="BA48" s="72"/>
      <c r="BB48" s="72"/>
      <c r="BC48" s="72"/>
      <c r="BD48" s="72"/>
      <c r="BE48" s="72"/>
      <c r="BF48" s="72"/>
      <c r="BG48" s="72"/>
      <c r="BH48" s="72"/>
      <c r="BI48" s="72"/>
      <c r="BJ48" s="72"/>
      <c r="BK48" s="72"/>
      <c r="BL48" s="72"/>
      <c r="BM48" s="72"/>
      <c r="BN48" s="72"/>
      <c r="BO48" s="72"/>
      <c r="BP48" s="72"/>
      <c r="BQ48" s="72"/>
    </row>
    <row r="49" spans="1:63" ht="18" customHeight="1" x14ac:dyDescent="0.3">
      <c r="A49" s="114" t="s">
        <v>92</v>
      </c>
      <c r="B49" s="115"/>
      <c r="C49" s="115"/>
      <c r="D49" s="115"/>
      <c r="E49" s="115"/>
      <c r="F49" s="115"/>
      <c r="G49" s="115"/>
      <c r="H49" s="115"/>
      <c r="I49" s="115"/>
      <c r="J49" s="115"/>
      <c r="K49" s="115"/>
      <c r="L49" s="115"/>
      <c r="M49" s="115"/>
      <c r="N49" s="115"/>
      <c r="O49" s="115"/>
      <c r="P49" s="115"/>
      <c r="Q49" s="115"/>
      <c r="R49" s="115"/>
      <c r="S49" s="115"/>
      <c r="T49" s="115"/>
      <c r="U49" s="115"/>
      <c r="V49" s="115"/>
      <c r="W49" s="115"/>
      <c r="X49" s="115"/>
      <c r="Y49" s="115"/>
      <c r="Z49" s="115"/>
      <c r="AA49" s="115"/>
      <c r="AB49" s="115"/>
      <c r="AC49" s="115"/>
      <c r="AD49" s="116"/>
      <c r="AE49" s="95" t="s">
        <v>81</v>
      </c>
      <c r="AG49" s="72"/>
      <c r="AJ49" s="72"/>
      <c r="AK49" s="72"/>
      <c r="AL49" s="72"/>
      <c r="AQ49" s="72"/>
      <c r="AR49" s="72"/>
      <c r="AS49" s="72"/>
      <c r="AT49" s="72"/>
      <c r="AU49" s="72"/>
      <c r="AV49" s="72"/>
      <c r="AW49" s="72"/>
      <c r="AX49" s="72"/>
      <c r="AY49" s="72"/>
      <c r="AZ49" s="72"/>
      <c r="BA49" s="72"/>
      <c r="BB49" s="72"/>
      <c r="BC49" s="72"/>
      <c r="BD49" s="72"/>
      <c r="BE49" s="72"/>
      <c r="BF49" s="72"/>
      <c r="BG49" s="72"/>
      <c r="BH49" s="72"/>
      <c r="BI49" s="72"/>
      <c r="BJ49" s="72"/>
      <c r="BK49" s="72"/>
    </row>
    <row r="50" spans="1:63" ht="18" customHeight="1" x14ac:dyDescent="0.3">
      <c r="A50" s="114" t="s">
        <v>93</v>
      </c>
      <c r="B50" s="115"/>
      <c r="C50" s="115"/>
      <c r="D50" s="115"/>
      <c r="E50" s="115"/>
      <c r="F50" s="115"/>
      <c r="G50" s="115"/>
      <c r="H50" s="115"/>
      <c r="I50" s="115"/>
      <c r="J50" s="115"/>
      <c r="K50" s="115"/>
      <c r="L50" s="115"/>
      <c r="M50" s="115"/>
      <c r="N50" s="115"/>
      <c r="O50" s="115"/>
      <c r="P50" s="115"/>
      <c r="Q50" s="115"/>
      <c r="R50" s="115"/>
      <c r="S50" s="115"/>
      <c r="T50" s="115"/>
      <c r="U50" s="115"/>
      <c r="V50" s="115"/>
      <c r="W50" s="115"/>
      <c r="X50" s="115"/>
      <c r="Y50" s="115"/>
      <c r="Z50" s="115"/>
      <c r="AA50" s="115"/>
      <c r="AB50" s="115"/>
      <c r="AC50" s="115"/>
      <c r="AD50" s="116"/>
      <c r="AE50" s="95" t="s">
        <v>83</v>
      </c>
      <c r="AG50" s="72"/>
      <c r="AJ50" s="72"/>
      <c r="AK50" s="72"/>
      <c r="AL50" s="72"/>
      <c r="AM50" s="72"/>
      <c r="AQ50" s="72"/>
      <c r="AR50" s="72"/>
      <c r="AS50" s="72"/>
      <c r="AT50" s="72"/>
      <c r="AU50" s="72"/>
      <c r="AV50" s="72"/>
      <c r="AW50" s="72"/>
      <c r="AX50" s="72"/>
      <c r="AY50" s="72"/>
      <c r="AZ50" s="72"/>
      <c r="BA50" s="72"/>
      <c r="BB50" s="72"/>
      <c r="BC50" s="72"/>
      <c r="BD50" s="72"/>
      <c r="BE50" s="72"/>
      <c r="BF50" s="72"/>
      <c r="BG50" s="72"/>
      <c r="BH50" s="72"/>
      <c r="BI50" s="72"/>
      <c r="BJ50" s="72"/>
      <c r="BK50" s="72"/>
    </row>
    <row r="51" spans="1:63" ht="18" customHeight="1" x14ac:dyDescent="0.3">
      <c r="A51" s="114" t="s">
        <v>94</v>
      </c>
      <c r="B51" s="115"/>
      <c r="C51" s="115"/>
      <c r="D51" s="115"/>
      <c r="E51" s="115"/>
      <c r="F51" s="115"/>
      <c r="G51" s="115"/>
      <c r="H51" s="115"/>
      <c r="I51" s="115"/>
      <c r="J51" s="115"/>
      <c r="K51" s="115"/>
      <c r="L51" s="115"/>
      <c r="M51" s="115"/>
      <c r="N51" s="115"/>
      <c r="O51" s="115"/>
      <c r="P51" s="115"/>
      <c r="Q51" s="115"/>
      <c r="R51" s="115"/>
      <c r="S51" s="115"/>
      <c r="T51" s="115"/>
      <c r="U51" s="115"/>
      <c r="V51" s="115"/>
      <c r="W51" s="115"/>
      <c r="X51" s="115"/>
      <c r="Y51" s="115"/>
      <c r="Z51" s="115"/>
      <c r="AA51" s="115"/>
      <c r="AB51" s="115"/>
      <c r="AC51" s="115"/>
      <c r="AD51" s="116"/>
      <c r="AE51" s="95" t="s">
        <v>85</v>
      </c>
      <c r="AG51" s="72"/>
      <c r="AH51" s="72"/>
      <c r="AI51" s="72"/>
      <c r="AJ51" s="72"/>
      <c r="AK51" s="72"/>
      <c r="AL51" s="72"/>
      <c r="AM51" s="72"/>
      <c r="AN51" s="72"/>
      <c r="AO51" s="72"/>
      <c r="AP51" s="72"/>
      <c r="AQ51" s="72"/>
      <c r="AR51" s="72"/>
      <c r="AS51" s="72"/>
      <c r="AT51" s="72"/>
      <c r="AU51" s="72"/>
      <c r="AV51" s="72"/>
      <c r="AW51" s="72"/>
      <c r="AX51" s="72"/>
      <c r="AY51" s="72"/>
      <c r="AZ51" s="72"/>
      <c r="BA51" s="72"/>
      <c r="BB51" s="72"/>
      <c r="BC51" s="72"/>
      <c r="BD51" s="72"/>
      <c r="BE51" s="72"/>
      <c r="BF51" s="72"/>
      <c r="BG51" s="72"/>
      <c r="BH51" s="72"/>
      <c r="BI51" s="72"/>
      <c r="BJ51" s="72"/>
      <c r="BK51" s="72"/>
    </row>
    <row r="52" spans="1:63" ht="18" customHeight="1" x14ac:dyDescent="0.3">
      <c r="A52" s="114" t="s">
        <v>92</v>
      </c>
      <c r="B52" s="115"/>
      <c r="C52" s="115"/>
      <c r="D52" s="115"/>
      <c r="E52" s="115"/>
      <c r="F52" s="115"/>
      <c r="G52" s="115"/>
      <c r="H52" s="115"/>
      <c r="I52" s="115"/>
      <c r="J52" s="115"/>
      <c r="K52" s="115"/>
      <c r="L52" s="115"/>
      <c r="M52" s="115"/>
      <c r="N52" s="115"/>
      <c r="O52" s="115"/>
      <c r="P52" s="115"/>
      <c r="Q52" s="115"/>
      <c r="R52" s="115"/>
      <c r="S52" s="115"/>
      <c r="T52" s="115"/>
      <c r="U52" s="115"/>
      <c r="V52" s="115"/>
      <c r="W52" s="115"/>
      <c r="X52" s="115"/>
      <c r="Y52" s="115"/>
      <c r="Z52" s="115"/>
      <c r="AA52" s="115"/>
      <c r="AB52" s="115"/>
      <c r="AC52" s="115"/>
      <c r="AD52" s="116"/>
      <c r="AE52" s="95" t="s">
        <v>86</v>
      </c>
      <c r="AG52" s="72"/>
      <c r="AH52" s="72"/>
      <c r="AI52" s="72"/>
      <c r="AJ52" s="72"/>
      <c r="AK52" s="72"/>
      <c r="AL52" s="72"/>
      <c r="AM52" s="72"/>
      <c r="AN52" s="72"/>
      <c r="AO52" s="72"/>
      <c r="AP52" s="72"/>
      <c r="AQ52" s="72"/>
      <c r="AR52" s="72"/>
      <c r="AS52" s="72"/>
      <c r="AT52" s="72"/>
      <c r="AU52" s="72"/>
      <c r="AV52" s="72"/>
      <c r="AW52" s="72"/>
      <c r="AX52" s="72"/>
      <c r="AY52" s="72"/>
      <c r="AZ52" s="72"/>
      <c r="BA52" s="72"/>
      <c r="BB52" s="72"/>
    </row>
    <row r="53" spans="1:63" ht="15.75" customHeight="1" x14ac:dyDescent="0.3">
      <c r="A53" s="114" t="s">
        <v>95</v>
      </c>
      <c r="B53" s="115"/>
      <c r="C53" s="115"/>
      <c r="D53" s="115"/>
      <c r="E53" s="115"/>
      <c r="F53" s="115"/>
      <c r="G53" s="115"/>
      <c r="H53" s="115"/>
      <c r="I53" s="115"/>
      <c r="J53" s="115"/>
      <c r="K53" s="115"/>
      <c r="L53" s="115"/>
      <c r="M53" s="115"/>
      <c r="N53" s="115"/>
      <c r="O53" s="115"/>
      <c r="P53" s="115"/>
      <c r="Q53" s="115"/>
      <c r="R53" s="115"/>
      <c r="S53" s="115"/>
      <c r="T53" s="115"/>
      <c r="U53" s="115"/>
      <c r="V53" s="115"/>
      <c r="W53" s="115"/>
      <c r="X53" s="115"/>
      <c r="Y53" s="115"/>
      <c r="Z53" s="115"/>
      <c r="AA53" s="115"/>
      <c r="AB53" s="115"/>
      <c r="AC53" s="115"/>
      <c r="AD53" s="116"/>
      <c r="AE53" s="95" t="s">
        <v>89</v>
      </c>
      <c r="AG53" s="72"/>
      <c r="AJ53" s="72"/>
      <c r="AK53" s="72"/>
      <c r="AL53" s="72"/>
      <c r="AM53" s="72"/>
      <c r="AQ53" s="72"/>
      <c r="AR53" s="72"/>
      <c r="AS53" s="72"/>
    </row>
    <row r="54" spans="1:63" ht="18.75" customHeight="1" x14ac:dyDescent="0.3">
      <c r="A54" s="114" t="s">
        <v>96</v>
      </c>
      <c r="B54" s="115"/>
      <c r="C54" s="115"/>
      <c r="D54" s="115"/>
      <c r="E54" s="115"/>
      <c r="F54" s="115"/>
      <c r="G54" s="115"/>
      <c r="H54" s="115"/>
      <c r="I54" s="115"/>
      <c r="J54" s="115"/>
      <c r="K54" s="115"/>
      <c r="L54" s="115"/>
      <c r="M54" s="115"/>
      <c r="N54" s="115"/>
      <c r="O54" s="115"/>
      <c r="P54" s="115"/>
      <c r="Q54" s="115"/>
      <c r="R54" s="115"/>
      <c r="S54" s="115"/>
      <c r="T54" s="115"/>
      <c r="U54" s="115"/>
      <c r="V54" s="115"/>
      <c r="W54" s="115"/>
      <c r="X54" s="115"/>
      <c r="Y54" s="115"/>
      <c r="Z54" s="115"/>
      <c r="AA54" s="115"/>
      <c r="AB54" s="115"/>
      <c r="AC54" s="115"/>
      <c r="AD54" s="116"/>
      <c r="AE54" s="95" t="s">
        <v>105</v>
      </c>
      <c r="AG54" s="72"/>
      <c r="AJ54" s="72"/>
      <c r="AK54" s="72"/>
      <c r="AL54" s="72"/>
      <c r="AQ54" s="72"/>
      <c r="AR54" s="72"/>
      <c r="AS54" s="72"/>
    </row>
    <row r="55" spans="1:63" ht="15.75" customHeight="1" x14ac:dyDescent="0.3">
      <c r="A55" s="114" t="s">
        <v>97</v>
      </c>
      <c r="B55" s="115"/>
      <c r="C55" s="115"/>
      <c r="D55" s="115"/>
      <c r="E55" s="115"/>
      <c r="F55" s="115"/>
      <c r="G55" s="115"/>
      <c r="H55" s="115"/>
      <c r="I55" s="115"/>
      <c r="J55" s="115"/>
      <c r="K55" s="115"/>
      <c r="L55" s="115"/>
      <c r="M55" s="115"/>
      <c r="N55" s="115"/>
      <c r="O55" s="115"/>
      <c r="P55" s="115"/>
      <c r="Q55" s="115"/>
      <c r="R55" s="115"/>
      <c r="S55" s="115"/>
      <c r="T55" s="115"/>
      <c r="U55" s="115"/>
      <c r="V55" s="115"/>
      <c r="W55" s="115"/>
      <c r="X55" s="115"/>
      <c r="Y55" s="115"/>
      <c r="Z55" s="115"/>
      <c r="AA55" s="115"/>
      <c r="AB55" s="115"/>
      <c r="AC55" s="115"/>
      <c r="AD55" s="116"/>
      <c r="AE55" s="95" t="s">
        <v>106</v>
      </c>
      <c r="AG55" s="72"/>
      <c r="AH55" s="72"/>
      <c r="AI55" s="72"/>
      <c r="AJ55" s="72"/>
      <c r="AK55" s="72"/>
      <c r="AL55" s="72"/>
      <c r="AQ55" s="72"/>
      <c r="AR55" s="72"/>
      <c r="AS55" s="72"/>
    </row>
    <row r="56" spans="1:63" ht="17.25" customHeight="1" x14ac:dyDescent="0.3">
      <c r="A56" s="114" t="s">
        <v>98</v>
      </c>
      <c r="B56" s="115"/>
      <c r="C56" s="115"/>
      <c r="D56" s="115"/>
      <c r="E56" s="115"/>
      <c r="F56" s="115"/>
      <c r="G56" s="115"/>
      <c r="H56" s="115"/>
      <c r="I56" s="115"/>
      <c r="J56" s="115"/>
      <c r="K56" s="115"/>
      <c r="L56" s="115"/>
      <c r="M56" s="115"/>
      <c r="N56" s="115"/>
      <c r="O56" s="115"/>
      <c r="P56" s="115"/>
      <c r="Q56" s="115"/>
      <c r="R56" s="115"/>
      <c r="S56" s="115"/>
      <c r="T56" s="115"/>
      <c r="U56" s="115"/>
      <c r="V56" s="115"/>
      <c r="W56" s="115"/>
      <c r="X56" s="115"/>
      <c r="Y56" s="115"/>
      <c r="Z56" s="115"/>
      <c r="AA56" s="115"/>
      <c r="AB56" s="115"/>
      <c r="AC56" s="115"/>
      <c r="AD56" s="116"/>
      <c r="AE56" s="95" t="s">
        <v>107</v>
      </c>
      <c r="AG56" s="72"/>
      <c r="AH56" s="72"/>
      <c r="AI56" s="72"/>
      <c r="AJ56" s="72"/>
      <c r="AK56" s="72"/>
      <c r="AL56" s="72"/>
      <c r="AO56" s="72"/>
      <c r="AP56" s="72"/>
      <c r="AQ56" s="72"/>
    </row>
    <row r="57" spans="1:63" ht="15.75" customHeight="1" x14ac:dyDescent="0.3">
      <c r="A57" s="114" t="s">
        <v>99</v>
      </c>
      <c r="B57" s="115"/>
      <c r="C57" s="115"/>
      <c r="D57" s="115"/>
      <c r="E57" s="115"/>
      <c r="F57" s="115"/>
      <c r="G57" s="115"/>
      <c r="H57" s="115"/>
      <c r="I57" s="115"/>
      <c r="J57" s="115"/>
      <c r="K57" s="115"/>
      <c r="L57" s="115"/>
      <c r="M57" s="115"/>
      <c r="N57" s="115"/>
      <c r="O57" s="115"/>
      <c r="P57" s="115"/>
      <c r="Q57" s="115"/>
      <c r="R57" s="115"/>
      <c r="S57" s="115"/>
      <c r="T57" s="115"/>
      <c r="U57" s="115"/>
      <c r="V57" s="115"/>
      <c r="W57" s="115"/>
      <c r="X57" s="115"/>
      <c r="Y57" s="115"/>
      <c r="Z57" s="115"/>
      <c r="AA57" s="115"/>
      <c r="AB57" s="115"/>
      <c r="AC57" s="115"/>
      <c r="AD57" s="116"/>
      <c r="AE57" s="95" t="s">
        <v>108</v>
      </c>
      <c r="AG57" s="72"/>
      <c r="AH57" s="72"/>
      <c r="AI57" s="72"/>
      <c r="AJ57" s="72"/>
      <c r="AK57" s="72"/>
      <c r="AL57" s="72"/>
      <c r="AO57" s="72"/>
      <c r="AP57" s="72"/>
      <c r="AQ57" s="72"/>
    </row>
    <row r="58" spans="1:63" ht="17.25" customHeight="1" x14ac:dyDescent="0.3">
      <c r="A58" s="114" t="s">
        <v>100</v>
      </c>
      <c r="B58" s="115"/>
      <c r="C58" s="115"/>
      <c r="D58" s="115"/>
      <c r="E58" s="115"/>
      <c r="F58" s="115"/>
      <c r="G58" s="115"/>
      <c r="H58" s="115"/>
      <c r="I58" s="115"/>
      <c r="J58" s="115"/>
      <c r="K58" s="115"/>
      <c r="L58" s="115"/>
      <c r="M58" s="115"/>
      <c r="N58" s="115"/>
      <c r="O58" s="115"/>
      <c r="P58" s="115"/>
      <c r="Q58" s="115"/>
      <c r="R58" s="115"/>
      <c r="S58" s="115"/>
      <c r="T58" s="115"/>
      <c r="U58" s="115"/>
      <c r="V58" s="115"/>
      <c r="W58" s="115"/>
      <c r="X58" s="115"/>
      <c r="Y58" s="115"/>
      <c r="Z58" s="115"/>
      <c r="AA58" s="115"/>
      <c r="AB58" s="115"/>
      <c r="AC58" s="115"/>
      <c r="AD58" s="116"/>
      <c r="AE58" s="95" t="s">
        <v>109</v>
      </c>
      <c r="AG58" s="72"/>
      <c r="AH58" s="72"/>
      <c r="AI58" s="72"/>
      <c r="AJ58" s="72"/>
      <c r="AK58" s="72"/>
      <c r="AL58" s="72"/>
      <c r="AO58" s="72"/>
      <c r="AP58" s="72"/>
      <c r="AQ58" s="72"/>
    </row>
    <row r="59" spans="1:63" ht="18" customHeight="1" x14ac:dyDescent="0.3">
      <c r="A59" s="114" t="s">
        <v>101</v>
      </c>
      <c r="B59" s="115"/>
      <c r="C59" s="115"/>
      <c r="D59" s="115"/>
      <c r="E59" s="115"/>
      <c r="F59" s="115"/>
      <c r="G59" s="115"/>
      <c r="H59" s="115"/>
      <c r="I59" s="115"/>
      <c r="J59" s="115"/>
      <c r="K59" s="115"/>
      <c r="L59" s="115"/>
      <c r="M59" s="115"/>
      <c r="N59" s="115"/>
      <c r="O59" s="115"/>
      <c r="P59" s="115"/>
      <c r="Q59" s="115"/>
      <c r="R59" s="115"/>
      <c r="S59" s="115"/>
      <c r="T59" s="115"/>
      <c r="U59" s="115"/>
      <c r="V59" s="115"/>
      <c r="W59" s="115"/>
      <c r="X59" s="115"/>
      <c r="Y59" s="115"/>
      <c r="Z59" s="115"/>
      <c r="AA59" s="115"/>
      <c r="AB59" s="115"/>
      <c r="AC59" s="115"/>
      <c r="AD59" s="116"/>
      <c r="AE59" s="95" t="s">
        <v>110</v>
      </c>
      <c r="AG59" s="72"/>
      <c r="AH59" s="72"/>
      <c r="AI59" s="72"/>
      <c r="AJ59" s="72"/>
      <c r="AK59" s="72"/>
      <c r="AL59" s="72"/>
      <c r="AN59" s="72"/>
      <c r="AO59" s="72"/>
      <c r="AP59" s="72"/>
      <c r="AQ59" s="72"/>
    </row>
    <row r="60" spans="1:63" ht="18" customHeight="1" x14ac:dyDescent="0.3">
      <c r="A60" s="114" t="s">
        <v>102</v>
      </c>
      <c r="B60" s="115"/>
      <c r="C60" s="115"/>
      <c r="D60" s="115"/>
      <c r="E60" s="115"/>
      <c r="F60" s="115"/>
      <c r="G60" s="115"/>
      <c r="H60" s="115"/>
      <c r="I60" s="115"/>
      <c r="J60" s="115"/>
      <c r="K60" s="115"/>
      <c r="L60" s="115"/>
      <c r="M60" s="115"/>
      <c r="N60" s="115"/>
      <c r="O60" s="115"/>
      <c r="P60" s="115"/>
      <c r="Q60" s="115"/>
      <c r="R60" s="115"/>
      <c r="S60" s="115"/>
      <c r="T60" s="115"/>
      <c r="U60" s="115"/>
      <c r="V60" s="115"/>
      <c r="W60" s="115"/>
      <c r="X60" s="115"/>
      <c r="Y60" s="115"/>
      <c r="Z60" s="115"/>
      <c r="AA60" s="115"/>
      <c r="AB60" s="115"/>
      <c r="AC60" s="115"/>
      <c r="AD60" s="116"/>
      <c r="AE60" s="95" t="s">
        <v>111</v>
      </c>
      <c r="AG60" s="72"/>
      <c r="AH60" s="72"/>
      <c r="AI60" s="72"/>
      <c r="AJ60" s="72"/>
      <c r="AK60" s="72"/>
      <c r="AL60" s="72"/>
      <c r="AN60" s="72"/>
      <c r="AO60" s="72"/>
      <c r="AP60" s="72"/>
      <c r="AQ60" s="72"/>
    </row>
    <row r="61" spans="1:63" ht="18" customHeight="1" x14ac:dyDescent="0.3">
      <c r="A61" s="114" t="s">
        <v>103</v>
      </c>
      <c r="B61" s="115"/>
      <c r="C61" s="115"/>
      <c r="D61" s="115"/>
      <c r="E61" s="115"/>
      <c r="F61" s="115"/>
      <c r="G61" s="115"/>
      <c r="H61" s="115"/>
      <c r="I61" s="115"/>
      <c r="J61" s="115"/>
      <c r="K61" s="115"/>
      <c r="L61" s="115"/>
      <c r="M61" s="115"/>
      <c r="N61" s="115"/>
      <c r="O61" s="115"/>
      <c r="P61" s="115"/>
      <c r="Q61" s="115"/>
      <c r="R61" s="115"/>
      <c r="S61" s="115"/>
      <c r="T61" s="115"/>
      <c r="U61" s="115"/>
      <c r="V61" s="115"/>
      <c r="W61" s="115"/>
      <c r="X61" s="115"/>
      <c r="Y61" s="115"/>
      <c r="Z61" s="115"/>
      <c r="AA61" s="115"/>
      <c r="AB61" s="115"/>
      <c r="AC61" s="115"/>
      <c r="AD61" s="116"/>
      <c r="AE61" s="95" t="s">
        <v>112</v>
      </c>
    </row>
    <row r="62" spans="1:63" ht="18.75" customHeight="1" x14ac:dyDescent="0.3">
      <c r="A62" s="114" t="s">
        <v>104</v>
      </c>
      <c r="B62" s="115"/>
      <c r="C62" s="115"/>
      <c r="D62" s="115"/>
      <c r="E62" s="115"/>
      <c r="F62" s="115"/>
      <c r="G62" s="115"/>
      <c r="H62" s="115"/>
      <c r="I62" s="115"/>
      <c r="J62" s="115"/>
      <c r="K62" s="115"/>
      <c r="L62" s="115"/>
      <c r="M62" s="115"/>
      <c r="N62" s="115"/>
      <c r="O62" s="115"/>
      <c r="P62" s="115"/>
      <c r="Q62" s="115"/>
      <c r="R62" s="115"/>
      <c r="S62" s="115"/>
      <c r="T62" s="115"/>
      <c r="U62" s="115"/>
      <c r="V62" s="115"/>
      <c r="W62" s="115"/>
      <c r="X62" s="115"/>
      <c r="Y62" s="115"/>
      <c r="Z62" s="115"/>
      <c r="AA62" s="115"/>
      <c r="AB62" s="115"/>
      <c r="AC62" s="115"/>
      <c r="AD62" s="116"/>
      <c r="AE62" s="95" t="s">
        <v>113</v>
      </c>
    </row>
    <row r="63" spans="1:63" ht="16.5" customHeight="1" x14ac:dyDescent="0.3">
      <c r="A63" s="126" t="s">
        <v>115</v>
      </c>
      <c r="B63" s="127"/>
      <c r="C63" s="127"/>
      <c r="D63" s="127"/>
      <c r="E63" s="127"/>
      <c r="F63" s="127"/>
      <c r="G63" s="127"/>
      <c r="H63" s="127"/>
      <c r="I63" s="127"/>
      <c r="J63" s="127"/>
      <c r="K63" s="127"/>
      <c r="L63" s="127"/>
      <c r="M63" s="127"/>
      <c r="N63" s="127"/>
      <c r="O63" s="127"/>
      <c r="P63" s="127"/>
      <c r="Q63" s="127"/>
      <c r="R63" s="127"/>
      <c r="S63" s="127"/>
      <c r="T63" s="127"/>
      <c r="U63" s="127"/>
      <c r="V63" s="127"/>
      <c r="W63" s="127"/>
      <c r="X63" s="127"/>
      <c r="Y63" s="127"/>
      <c r="Z63" s="127"/>
      <c r="AA63" s="127"/>
      <c r="AB63" s="127"/>
      <c r="AC63" s="127"/>
      <c r="AD63" s="128"/>
      <c r="AE63" s="96" t="s">
        <v>114</v>
      </c>
    </row>
    <row r="64" spans="1:63" ht="17.25" customHeight="1" x14ac:dyDescent="0.3">
      <c r="A64" s="123" t="s">
        <v>117</v>
      </c>
      <c r="B64" s="124"/>
      <c r="C64" s="124"/>
      <c r="D64" s="124"/>
      <c r="E64" s="124"/>
      <c r="F64" s="124"/>
      <c r="G64" s="124"/>
      <c r="H64" s="124"/>
      <c r="I64" s="124"/>
      <c r="J64" s="124"/>
      <c r="K64" s="124"/>
      <c r="L64" s="124"/>
      <c r="M64" s="124"/>
      <c r="N64" s="124"/>
      <c r="O64" s="124"/>
      <c r="P64" s="124"/>
      <c r="Q64" s="124"/>
      <c r="R64" s="124"/>
      <c r="S64" s="124"/>
      <c r="T64" s="124"/>
      <c r="U64" s="124"/>
      <c r="V64" s="124"/>
      <c r="W64" s="124"/>
      <c r="X64" s="124"/>
      <c r="Y64" s="124"/>
      <c r="Z64" s="124"/>
      <c r="AA64" s="124"/>
      <c r="AB64" s="124"/>
      <c r="AC64" s="124"/>
      <c r="AD64" s="125"/>
      <c r="AE64" s="97" t="s">
        <v>116</v>
      </c>
    </row>
    <row r="65" spans="1:52" ht="18" customHeight="1" x14ac:dyDescent="0.3">
      <c r="A65" s="120" t="s">
        <v>119</v>
      </c>
      <c r="B65" s="121"/>
      <c r="C65" s="121"/>
      <c r="D65" s="121"/>
      <c r="E65" s="121"/>
      <c r="F65" s="121"/>
      <c r="G65" s="121"/>
      <c r="H65" s="121"/>
      <c r="I65" s="121"/>
      <c r="J65" s="121"/>
      <c r="K65" s="121"/>
      <c r="L65" s="121"/>
      <c r="M65" s="121"/>
      <c r="N65" s="121"/>
      <c r="O65" s="121"/>
      <c r="P65" s="121"/>
      <c r="Q65" s="121"/>
      <c r="R65" s="121"/>
      <c r="S65" s="121"/>
      <c r="T65" s="121"/>
      <c r="U65" s="121"/>
      <c r="V65" s="121"/>
      <c r="W65" s="121"/>
      <c r="X65" s="121"/>
      <c r="Y65" s="121"/>
      <c r="Z65" s="121"/>
      <c r="AA65" s="121"/>
      <c r="AB65" s="121"/>
      <c r="AC65" s="121"/>
      <c r="AD65" s="122"/>
      <c r="AE65" s="98" t="s">
        <v>114</v>
      </c>
    </row>
    <row r="66" spans="1:52" ht="16.5" customHeight="1" x14ac:dyDescent="0.3">
      <c r="A66" s="117" t="s">
        <v>120</v>
      </c>
      <c r="B66" s="118"/>
      <c r="C66" s="118"/>
      <c r="D66" s="118"/>
      <c r="E66" s="118"/>
      <c r="F66" s="118"/>
      <c r="G66" s="118"/>
      <c r="H66" s="118"/>
      <c r="I66" s="118"/>
      <c r="J66" s="118"/>
      <c r="K66" s="118"/>
      <c r="L66" s="118"/>
      <c r="M66" s="118"/>
      <c r="N66" s="118"/>
      <c r="O66" s="118"/>
      <c r="P66" s="118"/>
      <c r="Q66" s="118"/>
      <c r="R66" s="118"/>
      <c r="S66" s="118"/>
      <c r="T66" s="118"/>
      <c r="U66" s="118"/>
      <c r="V66" s="118"/>
      <c r="W66" s="118"/>
      <c r="X66" s="118"/>
      <c r="Y66" s="118"/>
      <c r="Z66" s="118"/>
      <c r="AA66" s="118"/>
      <c r="AB66" s="118"/>
      <c r="AC66" s="118"/>
      <c r="AD66" s="119"/>
      <c r="AE66" s="99" t="s">
        <v>114</v>
      </c>
    </row>
    <row r="67" spans="1:52" ht="20.25" customHeight="1" x14ac:dyDescent="0.3">
      <c r="A67" s="129" t="s">
        <v>121</v>
      </c>
      <c r="B67" s="130"/>
      <c r="C67" s="130"/>
      <c r="D67" s="130"/>
      <c r="E67" s="130"/>
      <c r="F67" s="130"/>
      <c r="G67" s="130"/>
      <c r="H67" s="130"/>
      <c r="I67" s="130"/>
      <c r="J67" s="130"/>
      <c r="K67" s="130"/>
      <c r="L67" s="130"/>
      <c r="M67" s="130"/>
      <c r="N67" s="130"/>
      <c r="O67" s="130"/>
      <c r="P67" s="130"/>
      <c r="Q67" s="130"/>
      <c r="R67" s="130"/>
      <c r="S67" s="130"/>
      <c r="T67" s="130"/>
      <c r="U67" s="130"/>
      <c r="V67" s="130"/>
      <c r="W67" s="130"/>
      <c r="X67" s="130"/>
      <c r="Y67" s="130"/>
      <c r="Z67" s="130"/>
      <c r="AA67" s="130"/>
      <c r="AB67" s="130"/>
      <c r="AC67" s="130"/>
      <c r="AD67" s="131"/>
      <c r="AE67" s="100" t="s">
        <v>114</v>
      </c>
    </row>
    <row r="68" spans="1:52" ht="13.9" customHeight="1" x14ac:dyDescent="0.25">
      <c r="V68" s="72"/>
      <c r="W68" s="72"/>
      <c r="X68" s="72"/>
      <c r="Y68" s="72"/>
      <c r="Z68" s="72"/>
      <c r="AA68" s="72"/>
    </row>
    <row r="69" spans="1:52" ht="13.9" customHeight="1" x14ac:dyDescent="0.25">
      <c r="V69" s="72"/>
      <c r="W69" s="72"/>
      <c r="X69" s="72"/>
      <c r="Y69" s="72"/>
      <c r="Z69" s="72"/>
      <c r="AA69" s="72"/>
      <c r="AB69" s="72"/>
      <c r="AC69" s="72"/>
      <c r="AD69" s="72"/>
      <c r="AE69" s="72"/>
      <c r="AF69" s="72"/>
      <c r="AG69" s="72"/>
      <c r="AH69" s="72"/>
      <c r="AI69" s="72"/>
      <c r="AJ69" s="72"/>
      <c r="AK69" s="72"/>
      <c r="AL69" s="72"/>
      <c r="AM69" s="72"/>
      <c r="AN69" s="72"/>
      <c r="AO69" s="72"/>
      <c r="AP69" s="72"/>
      <c r="AQ69" s="72"/>
      <c r="AR69" s="72"/>
      <c r="AS69" s="72"/>
      <c r="AT69" s="72"/>
      <c r="AU69" s="72"/>
      <c r="AV69" s="72"/>
      <c r="AW69" s="72"/>
      <c r="AX69" s="72"/>
      <c r="AY69" s="72"/>
      <c r="AZ69" s="72"/>
    </row>
    <row r="70" spans="1:52" ht="13.9" customHeight="1" x14ac:dyDescent="0.25"/>
    <row r="71" spans="1:52" ht="13.9" customHeight="1" x14ac:dyDescent="0.25"/>
    <row r="72" spans="1:52" ht="13.9" customHeight="1" x14ac:dyDescent="0.25"/>
    <row r="73" spans="1:52" ht="13.9" customHeight="1" x14ac:dyDescent="0.25"/>
    <row r="74" spans="1:52" ht="13.9" customHeight="1" x14ac:dyDescent="0.25"/>
    <row r="75" spans="1:52" ht="13.9" customHeight="1" x14ac:dyDescent="0.25"/>
    <row r="76" spans="1:52" ht="13.9" customHeight="1" x14ac:dyDescent="0.25"/>
    <row r="77" spans="1:52" ht="13.9" customHeight="1" x14ac:dyDescent="0.25"/>
    <row r="78" spans="1:52" ht="13.9" customHeight="1" x14ac:dyDescent="0.25"/>
    <row r="79" spans="1:52" ht="13.9" customHeight="1" x14ac:dyDescent="0.25"/>
    <row r="80" spans="1:52" ht="13.9" customHeight="1" x14ac:dyDescent="0.25"/>
    <row r="81" ht="13.9" customHeight="1" x14ac:dyDescent="0.25"/>
    <row r="82" ht="13.9" customHeight="1" x14ac:dyDescent="0.25"/>
    <row r="83" ht="13.9" customHeight="1" x14ac:dyDescent="0.25"/>
    <row r="84" ht="13.9" customHeight="1" x14ac:dyDescent="0.25"/>
    <row r="85" ht="13.9" customHeight="1" x14ac:dyDescent="0.25"/>
    <row r="86" ht="13.9" customHeight="1" x14ac:dyDescent="0.25"/>
    <row r="87" ht="13.9" customHeight="1" x14ac:dyDescent="0.25"/>
    <row r="88" ht="13.9" customHeight="1" x14ac:dyDescent="0.25"/>
    <row r="89" ht="13.9" customHeight="1" x14ac:dyDescent="0.25"/>
    <row r="90" ht="13.9" customHeight="1" x14ac:dyDescent="0.25"/>
    <row r="91" ht="13.9" customHeight="1" x14ac:dyDescent="0.25"/>
    <row r="92" ht="13.9" customHeight="1" x14ac:dyDescent="0.25"/>
    <row r="93" ht="13.9" customHeight="1" x14ac:dyDescent="0.25"/>
    <row r="94" ht="13.9" customHeight="1" x14ac:dyDescent="0.25"/>
    <row r="95" ht="13.9" customHeight="1" x14ac:dyDescent="0.25"/>
    <row r="96" ht="13.9" customHeight="1" x14ac:dyDescent="0.25"/>
    <row r="97" ht="13.9" customHeight="1" x14ac:dyDescent="0.25"/>
    <row r="98" ht="13.9" customHeight="1" x14ac:dyDescent="0.25"/>
    <row r="99" ht="13.9" customHeight="1" x14ac:dyDescent="0.25"/>
    <row r="100" ht="13.9" customHeight="1" x14ac:dyDescent="0.25"/>
    <row r="101" ht="13.9" customHeight="1" x14ac:dyDescent="0.25"/>
    <row r="102" ht="13.9" customHeight="1" x14ac:dyDescent="0.25"/>
    <row r="103" ht="13.9" customHeight="1" x14ac:dyDescent="0.25"/>
    <row r="104" ht="13.9" customHeight="1" x14ac:dyDescent="0.25"/>
    <row r="105" ht="13.9" customHeight="1" x14ac:dyDescent="0.25"/>
    <row r="106" ht="13.9" customHeight="1" x14ac:dyDescent="0.25"/>
    <row r="107" ht="13.9" customHeight="1" x14ac:dyDescent="0.25"/>
    <row r="108" ht="13.9" customHeight="1" x14ac:dyDescent="0.25"/>
    <row r="109" ht="13.9" customHeight="1" x14ac:dyDescent="0.25"/>
    <row r="110" ht="13.9" customHeight="1" x14ac:dyDescent="0.25"/>
    <row r="111" ht="13.9" customHeight="1" x14ac:dyDescent="0.25"/>
    <row r="112" ht="13.9" customHeight="1" x14ac:dyDescent="0.25"/>
    <row r="113" ht="13.9" customHeight="1" x14ac:dyDescent="0.25"/>
    <row r="114" ht="13.9" customHeight="1" x14ac:dyDescent="0.25"/>
    <row r="115" ht="13.9" customHeight="1" x14ac:dyDescent="0.25"/>
    <row r="116" ht="13.9" customHeight="1" x14ac:dyDescent="0.25"/>
    <row r="117" ht="13.9" customHeight="1" x14ac:dyDescent="0.25"/>
    <row r="118" ht="13.9" customHeight="1" x14ac:dyDescent="0.25"/>
    <row r="119" ht="13.9" customHeight="1" x14ac:dyDescent="0.25"/>
    <row r="120" ht="13.9" customHeight="1" x14ac:dyDescent="0.25"/>
    <row r="121" ht="13.9" customHeight="1" x14ac:dyDescent="0.25"/>
    <row r="122" ht="13.9" customHeight="1" x14ac:dyDescent="0.25"/>
    <row r="123" ht="13.9" customHeight="1" x14ac:dyDescent="0.25"/>
  </sheetData>
  <mergeCells count="30">
    <mergeCell ref="A44:AD44"/>
    <mergeCell ref="A43:AD43"/>
    <mergeCell ref="A42:AD42"/>
    <mergeCell ref="A3:AC3"/>
    <mergeCell ref="A37:AF37"/>
    <mergeCell ref="A67:AD67"/>
    <mergeCell ref="A58:AD58"/>
    <mergeCell ref="A59:AD59"/>
    <mergeCell ref="A60:AD60"/>
    <mergeCell ref="A61:AD61"/>
    <mergeCell ref="A62:AD62"/>
    <mergeCell ref="A63:AD63"/>
    <mergeCell ref="A64:AD64"/>
    <mergeCell ref="A45:AD45"/>
    <mergeCell ref="A46:AD46"/>
    <mergeCell ref="A54:AD54"/>
    <mergeCell ref="A65:AD65"/>
    <mergeCell ref="A66:AD66"/>
    <mergeCell ref="A47:AD47"/>
    <mergeCell ref="A48:AD48"/>
    <mergeCell ref="A49:AD49"/>
    <mergeCell ref="A50:AD50"/>
    <mergeCell ref="A51:AD51"/>
    <mergeCell ref="A55:AD55"/>
    <mergeCell ref="A56:AD56"/>
    <mergeCell ref="A57:AD57"/>
    <mergeCell ref="A52:AD52"/>
    <mergeCell ref="A53:AD53"/>
    <mergeCell ref="A40:AD40"/>
    <mergeCell ref="A41:AD41"/>
  </mergeCell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0D8203-8707-4B4C-9B65-E96BCF776F8A}">
  <dimension ref="A1:A28"/>
  <sheetViews>
    <sheetView workbookViewId="0">
      <selection sqref="A1:A28"/>
    </sheetView>
  </sheetViews>
  <sheetFormatPr defaultRowHeight="15" x14ac:dyDescent="0.25"/>
  <sheetData>
    <row r="1" spans="1:1" ht="18.75" x14ac:dyDescent="0.3">
      <c r="A1" s="77" t="s">
        <v>55</v>
      </c>
    </row>
    <row r="2" spans="1:1" ht="18.75" x14ac:dyDescent="0.3">
      <c r="A2" s="77" t="s">
        <v>56</v>
      </c>
    </row>
    <row r="3" spans="1:1" ht="18.75" x14ac:dyDescent="0.3">
      <c r="A3" s="102" t="s">
        <v>57</v>
      </c>
    </row>
    <row r="4" spans="1:1" ht="18.75" x14ac:dyDescent="0.3">
      <c r="A4" s="102" t="s">
        <v>58</v>
      </c>
    </row>
    <row r="5" spans="1:1" ht="18.75" x14ac:dyDescent="0.3">
      <c r="A5" s="102" t="s">
        <v>59</v>
      </c>
    </row>
    <row r="6" spans="1:1" ht="18.75" x14ac:dyDescent="0.3">
      <c r="A6" s="102" t="s">
        <v>72</v>
      </c>
    </row>
    <row r="7" spans="1:1" ht="18.75" x14ac:dyDescent="0.3">
      <c r="A7" s="102" t="s">
        <v>76</v>
      </c>
    </row>
    <row r="8" spans="1:1" ht="18.75" x14ac:dyDescent="0.3">
      <c r="A8" s="101" t="s">
        <v>60</v>
      </c>
    </row>
    <row r="9" spans="1:1" ht="18.75" x14ac:dyDescent="0.3">
      <c r="A9" s="101" t="s">
        <v>56</v>
      </c>
    </row>
    <row r="10" spans="1:1" ht="18.75" x14ac:dyDescent="0.3">
      <c r="A10" s="101" t="s">
        <v>61</v>
      </c>
    </row>
    <row r="11" spans="1:1" ht="18.75" x14ac:dyDescent="0.3">
      <c r="A11" s="101" t="s">
        <v>62</v>
      </c>
    </row>
    <row r="12" spans="1:1" ht="18.75" x14ac:dyDescent="0.3">
      <c r="A12" s="101" t="s">
        <v>63</v>
      </c>
    </row>
    <row r="13" spans="1:1" ht="18.75" x14ac:dyDescent="0.3">
      <c r="A13" s="101" t="s">
        <v>64</v>
      </c>
    </row>
    <row r="14" spans="1:1" ht="18.75" x14ac:dyDescent="0.3">
      <c r="A14" s="101" t="s">
        <v>65</v>
      </c>
    </row>
    <row r="15" spans="1:1" ht="18.75" x14ac:dyDescent="0.3">
      <c r="A15" s="101" t="s">
        <v>66</v>
      </c>
    </row>
    <row r="16" spans="1:1" ht="18.75" x14ac:dyDescent="0.3">
      <c r="A16" s="101" t="s">
        <v>67</v>
      </c>
    </row>
    <row r="17" spans="1:1" ht="18.75" x14ac:dyDescent="0.3">
      <c r="A17" s="101" t="s">
        <v>68</v>
      </c>
    </row>
    <row r="18" spans="1:1" ht="18.75" x14ac:dyDescent="0.3">
      <c r="A18" s="101" t="s">
        <v>69</v>
      </c>
    </row>
    <row r="19" spans="1:1" ht="18.75" x14ac:dyDescent="0.3">
      <c r="A19" s="101" t="s">
        <v>70</v>
      </c>
    </row>
    <row r="20" spans="1:1" ht="18.75" x14ac:dyDescent="0.3">
      <c r="A20" s="101" t="s">
        <v>71</v>
      </c>
    </row>
    <row r="21" spans="1:1" ht="18.75" x14ac:dyDescent="0.3">
      <c r="A21" s="101" t="s">
        <v>73</v>
      </c>
    </row>
    <row r="22" spans="1:1" ht="18.75" x14ac:dyDescent="0.3">
      <c r="A22" s="101" t="s">
        <v>74</v>
      </c>
    </row>
    <row r="23" spans="1:1" ht="18.75" x14ac:dyDescent="0.3">
      <c r="A23" s="101" t="s">
        <v>75</v>
      </c>
    </row>
    <row r="24" spans="1:1" ht="18.75" x14ac:dyDescent="0.3">
      <c r="A24" s="79" t="s">
        <v>36</v>
      </c>
    </row>
    <row r="25" spans="1:1" ht="18.75" x14ac:dyDescent="0.3">
      <c r="A25" s="80" t="s">
        <v>42</v>
      </c>
    </row>
    <row r="26" spans="1:1" ht="18.75" x14ac:dyDescent="0.3">
      <c r="A26" s="81" t="s">
        <v>37</v>
      </c>
    </row>
    <row r="27" spans="1:1" ht="18.75" x14ac:dyDescent="0.3">
      <c r="A27" s="82" t="s">
        <v>35</v>
      </c>
    </row>
    <row r="28" spans="1:1" ht="18.75" x14ac:dyDescent="0.3">
      <c r="A28" s="83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S144"/>
  <sheetViews>
    <sheetView zoomScaleNormal="100" workbookViewId="0">
      <selection activeCell="U26" sqref="U26"/>
    </sheetView>
  </sheetViews>
  <sheetFormatPr defaultRowHeight="15" x14ac:dyDescent="0.25"/>
  <cols>
    <col min="1" max="1" width="3.7109375" customWidth="1"/>
    <col min="2" max="156" width="2.42578125" customWidth="1"/>
  </cols>
  <sheetData>
    <row r="1" spans="1:71" ht="13.9" customHeight="1" x14ac:dyDescent="0.25">
      <c r="A1" t="s">
        <v>51</v>
      </c>
      <c r="K1" s="3"/>
      <c r="L1" s="3"/>
      <c r="M1" s="3"/>
      <c r="N1" s="3"/>
      <c r="O1" s="3"/>
      <c r="R1" s="3"/>
      <c r="S1" s="3"/>
    </row>
    <row r="2" spans="1:71" ht="13.9" customHeight="1" x14ac:dyDescent="0.25">
      <c r="A2" s="25" t="s">
        <v>3</v>
      </c>
      <c r="B2" s="34"/>
      <c r="C2" s="1"/>
      <c r="D2" s="1"/>
      <c r="E2" s="1"/>
      <c r="F2" s="1"/>
      <c r="G2" s="1"/>
      <c r="H2" s="1"/>
      <c r="I2" s="1"/>
      <c r="J2" s="1"/>
      <c r="K2" s="34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BS2" s="35"/>
    </row>
    <row r="3" spans="1:71" ht="13.9" customHeight="1" x14ac:dyDescent="0.25">
      <c r="A3" s="58">
        <v>3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</row>
    <row r="4" spans="1:71" ht="13.9" customHeight="1" x14ac:dyDescent="0.25">
      <c r="A4" s="27" t="s">
        <v>5</v>
      </c>
      <c r="B4" s="1"/>
      <c r="C4" s="34"/>
      <c r="D4" s="34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</row>
    <row r="5" spans="1:71" ht="13.9" customHeight="1" x14ac:dyDescent="0.25">
      <c r="A5" s="24" t="s">
        <v>2</v>
      </c>
      <c r="B5" s="1"/>
      <c r="C5" s="1"/>
      <c r="D5" s="1"/>
      <c r="E5" s="34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</row>
    <row r="6" spans="1:71" ht="13.9" customHeight="1" x14ac:dyDescent="0.25">
      <c r="A6" s="59">
        <v>5</v>
      </c>
      <c r="B6" s="1"/>
      <c r="C6" s="1"/>
      <c r="D6" s="1"/>
      <c r="E6" s="34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</row>
    <row r="7" spans="1:71" ht="13.9" customHeight="1" x14ac:dyDescent="0.25">
      <c r="A7" s="60">
        <v>1</v>
      </c>
      <c r="B7" s="1"/>
      <c r="C7" s="1"/>
      <c r="D7" s="34"/>
      <c r="E7" s="1"/>
      <c r="F7" s="1"/>
      <c r="G7" s="34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</row>
    <row r="8" spans="1:71" ht="13.9" customHeight="1" x14ac:dyDescent="0.25">
      <c r="A8" s="60" t="s">
        <v>9</v>
      </c>
      <c r="B8" s="1"/>
      <c r="C8" s="1"/>
      <c r="D8" s="1"/>
      <c r="E8" s="1"/>
      <c r="F8" s="34"/>
      <c r="G8" s="34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</row>
    <row r="9" spans="1:71" ht="13.9" customHeight="1" x14ac:dyDescent="0.25">
      <c r="A9" s="60">
        <v>9</v>
      </c>
      <c r="B9" s="1"/>
      <c r="C9" s="34"/>
      <c r="D9" s="1"/>
      <c r="E9" s="1"/>
      <c r="F9" s="34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</row>
    <row r="10" spans="1:71" ht="13.9" customHeight="1" x14ac:dyDescent="0.25">
      <c r="A10" s="61">
        <v>4</v>
      </c>
      <c r="B10" s="1"/>
      <c r="C10" s="34"/>
      <c r="D10" s="1"/>
      <c r="E10" s="34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</row>
    <row r="11" spans="1:71" ht="13.9" customHeight="1" x14ac:dyDescent="0.25">
      <c r="A11" s="62">
        <v>7</v>
      </c>
      <c r="B11" s="1"/>
      <c r="C11" s="1"/>
      <c r="D11" s="1"/>
      <c r="E11" s="1"/>
      <c r="F11" s="34"/>
      <c r="G11" s="1"/>
      <c r="H11" s="34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</row>
    <row r="12" spans="1:71" ht="13.9" customHeight="1" x14ac:dyDescent="0.25">
      <c r="A12" s="63" t="s">
        <v>8</v>
      </c>
      <c r="B12" s="1"/>
      <c r="C12" s="1"/>
      <c r="D12" s="1"/>
      <c r="E12" s="1"/>
      <c r="F12" s="1"/>
      <c r="G12" s="1"/>
      <c r="H12" s="1"/>
      <c r="I12" s="1"/>
      <c r="J12" s="34"/>
      <c r="K12" s="34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</row>
    <row r="13" spans="1:71" ht="13.9" customHeight="1" x14ac:dyDescent="0.25">
      <c r="A13" s="64" t="s">
        <v>7</v>
      </c>
      <c r="B13" s="1"/>
      <c r="C13" s="1"/>
      <c r="D13" s="1"/>
      <c r="E13" s="1"/>
      <c r="F13" s="1"/>
      <c r="G13" s="1"/>
      <c r="H13" s="34"/>
      <c r="I13" s="1"/>
      <c r="J13" s="1"/>
      <c r="K13" s="1"/>
      <c r="L13" s="1"/>
      <c r="M13" s="34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</row>
    <row r="14" spans="1:71" ht="13.9" customHeight="1" x14ac:dyDescent="0.25">
      <c r="A14" s="26" t="s">
        <v>4</v>
      </c>
      <c r="B14" s="1"/>
      <c r="C14" s="1"/>
      <c r="D14" s="1"/>
      <c r="E14" s="1"/>
      <c r="F14" s="34"/>
      <c r="G14" s="1"/>
      <c r="H14" s="34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</row>
    <row r="15" spans="1:71" ht="13.9" customHeight="1" x14ac:dyDescent="0.25">
      <c r="A15" s="65">
        <v>2</v>
      </c>
      <c r="B15" s="34"/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</row>
    <row r="16" spans="1:71" ht="13.9" customHeight="1" x14ac:dyDescent="0.25">
      <c r="A16" s="66">
        <v>8</v>
      </c>
      <c r="B16" s="1"/>
      <c r="C16" s="1"/>
      <c r="D16" s="1"/>
      <c r="E16" s="1"/>
      <c r="F16" s="34"/>
      <c r="G16" s="34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</row>
    <row r="17" spans="1:58" ht="13.9" customHeight="1" x14ac:dyDescent="0.25">
      <c r="A17" s="67">
        <v>6</v>
      </c>
      <c r="B17" s="1"/>
      <c r="C17" s="1"/>
      <c r="D17" s="1"/>
      <c r="E17" s="1"/>
      <c r="F17" s="1"/>
      <c r="G17" s="1"/>
      <c r="H17" s="34"/>
      <c r="I17" s="1"/>
      <c r="J17" s="34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</row>
    <row r="18" spans="1:58" ht="13.9" customHeight="1" x14ac:dyDescent="0.25">
      <c r="A18" s="68" t="s">
        <v>6</v>
      </c>
      <c r="B18" s="1"/>
      <c r="C18" s="1"/>
      <c r="D18" s="1"/>
      <c r="E18" s="1"/>
      <c r="F18" s="1"/>
      <c r="G18" s="1"/>
      <c r="H18" s="34"/>
      <c r="I18" s="1"/>
      <c r="J18" s="1"/>
      <c r="K18" s="1"/>
      <c r="L18" s="1"/>
      <c r="M18" s="34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</row>
    <row r="19" spans="1:58" ht="13.9" customHeight="1" x14ac:dyDescent="0.25">
      <c r="A19" s="44" t="s">
        <v>10</v>
      </c>
      <c r="B19" s="1"/>
      <c r="C19" s="1"/>
      <c r="D19" s="34"/>
      <c r="E19" s="1"/>
      <c r="F19" s="34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BF19" s="36"/>
    </row>
    <row r="20" spans="1:58" ht="13.9" customHeight="1" x14ac:dyDescent="0.25">
      <c r="A20" s="2" t="s">
        <v>0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</row>
    <row r="21" spans="1:58" ht="13.9" customHeight="1" x14ac:dyDescent="0.25">
      <c r="A21" s="23">
        <v>1</v>
      </c>
    </row>
    <row r="22" spans="1:58" ht="13.9" customHeight="1" x14ac:dyDescent="0.25"/>
    <row r="23" spans="1:58" ht="13.9" customHeight="1" x14ac:dyDescent="0.25">
      <c r="A23" s="24">
        <v>2</v>
      </c>
    </row>
    <row r="24" spans="1:58" ht="13.9" customHeight="1" x14ac:dyDescent="0.25">
      <c r="A24" s="25">
        <v>3</v>
      </c>
    </row>
    <row r="25" spans="1:58" ht="13.9" customHeight="1" x14ac:dyDescent="0.25">
      <c r="A25" s="26">
        <v>4</v>
      </c>
    </row>
    <row r="26" spans="1:58" ht="13.9" customHeight="1" x14ac:dyDescent="0.25">
      <c r="A26" s="27">
        <v>5</v>
      </c>
    </row>
    <row r="27" spans="1:58" ht="13.9" customHeight="1" x14ac:dyDescent="0.25">
      <c r="A27" s="28">
        <v>6</v>
      </c>
    </row>
    <row r="28" spans="1:58" ht="13.9" customHeight="1" x14ac:dyDescent="0.25">
      <c r="A28" s="29">
        <v>7</v>
      </c>
    </row>
    <row r="29" spans="1:58" ht="13.9" customHeight="1" x14ac:dyDescent="0.25">
      <c r="A29" s="30">
        <v>8</v>
      </c>
    </row>
    <row r="30" spans="1:58" ht="13.9" customHeight="1" x14ac:dyDescent="0.25">
      <c r="A30" s="23">
        <v>9</v>
      </c>
    </row>
    <row r="31" spans="1:58" ht="13.9" customHeight="1" x14ac:dyDescent="0.25">
      <c r="A31" s="24">
        <v>10</v>
      </c>
    </row>
    <row r="32" spans="1:58" ht="13.9" customHeight="1" x14ac:dyDescent="0.25">
      <c r="A32" s="25">
        <v>11</v>
      </c>
    </row>
    <row r="33" spans="1:1" ht="13.9" customHeight="1" x14ac:dyDescent="0.25">
      <c r="A33" s="26">
        <v>12</v>
      </c>
    </row>
    <row r="34" spans="1:1" ht="13.9" customHeight="1" x14ac:dyDescent="0.25">
      <c r="A34" s="27">
        <v>13</v>
      </c>
    </row>
    <row r="35" spans="1:1" ht="13.9" customHeight="1" x14ac:dyDescent="0.25">
      <c r="A35" s="31" t="s">
        <v>6</v>
      </c>
    </row>
    <row r="36" spans="1:1" ht="13.9" customHeight="1" x14ac:dyDescent="0.25">
      <c r="A36" s="32" t="s">
        <v>7</v>
      </c>
    </row>
    <row r="37" spans="1:1" ht="13.9" customHeight="1" x14ac:dyDescent="0.25">
      <c r="A37" s="33" t="s">
        <v>8</v>
      </c>
    </row>
    <row r="38" spans="1:1" ht="13.9" customHeight="1" x14ac:dyDescent="0.25">
      <c r="A38" s="43"/>
    </row>
    <row r="39" spans="1:1" ht="13.9" customHeight="1" x14ac:dyDescent="0.25">
      <c r="A39" s="23" t="s">
        <v>9</v>
      </c>
    </row>
    <row r="40" spans="1:1" ht="13.9" customHeight="1" x14ac:dyDescent="0.25">
      <c r="A40" s="24" t="s">
        <v>10</v>
      </c>
    </row>
    <row r="41" spans="1:1" ht="13.9" customHeight="1" x14ac:dyDescent="0.25">
      <c r="A41" s="4"/>
    </row>
    <row r="42" spans="1:1" ht="13.9" customHeight="1" x14ac:dyDescent="0.25"/>
    <row r="43" spans="1:1" ht="13.9" customHeight="1" x14ac:dyDescent="0.25"/>
    <row r="44" spans="1:1" ht="13.9" customHeight="1" x14ac:dyDescent="0.25"/>
    <row r="45" spans="1:1" ht="13.9" customHeight="1" x14ac:dyDescent="0.25"/>
    <row r="46" spans="1:1" ht="13.9" customHeight="1" x14ac:dyDescent="0.25"/>
    <row r="47" spans="1:1" ht="13.9" customHeight="1" x14ac:dyDescent="0.25"/>
    <row r="48" spans="1:1" ht="13.9" customHeight="1" x14ac:dyDescent="0.25"/>
    <row r="49" ht="13.9" customHeight="1" x14ac:dyDescent="0.25"/>
    <row r="50" ht="13.9" customHeight="1" x14ac:dyDescent="0.25"/>
    <row r="51" ht="13.9" customHeight="1" x14ac:dyDescent="0.25"/>
    <row r="52" ht="13.9" customHeight="1" x14ac:dyDescent="0.25"/>
    <row r="53" ht="13.9" customHeight="1" x14ac:dyDescent="0.25"/>
    <row r="54" ht="13.9" customHeight="1" x14ac:dyDescent="0.25"/>
    <row r="55" ht="13.9" customHeight="1" x14ac:dyDescent="0.25"/>
    <row r="56" ht="13.9" customHeight="1" x14ac:dyDescent="0.25"/>
    <row r="57" ht="13.9" customHeight="1" x14ac:dyDescent="0.25"/>
    <row r="58" ht="13.9" customHeight="1" x14ac:dyDescent="0.25"/>
    <row r="59" ht="13.9" customHeight="1" x14ac:dyDescent="0.25"/>
    <row r="60" ht="13.9" customHeight="1" x14ac:dyDescent="0.25"/>
    <row r="61" ht="13.9" customHeight="1" x14ac:dyDescent="0.25"/>
    <row r="62" ht="13.9" customHeight="1" x14ac:dyDescent="0.25"/>
    <row r="63" ht="13.9" customHeight="1" x14ac:dyDescent="0.25"/>
    <row r="64" ht="13.9" customHeight="1" x14ac:dyDescent="0.25"/>
    <row r="65" ht="13.9" customHeight="1" x14ac:dyDescent="0.25"/>
    <row r="66" ht="13.9" customHeight="1" x14ac:dyDescent="0.25"/>
    <row r="67" ht="13.9" customHeight="1" x14ac:dyDescent="0.25"/>
    <row r="68" ht="13.9" customHeight="1" x14ac:dyDescent="0.25"/>
    <row r="69" ht="13.9" customHeight="1" x14ac:dyDescent="0.25"/>
    <row r="70" ht="13.9" customHeight="1" x14ac:dyDescent="0.25"/>
    <row r="71" ht="13.9" customHeight="1" x14ac:dyDescent="0.25"/>
    <row r="72" ht="13.9" customHeight="1" x14ac:dyDescent="0.25"/>
    <row r="73" ht="13.9" customHeight="1" x14ac:dyDescent="0.25"/>
    <row r="74" ht="13.9" customHeight="1" x14ac:dyDescent="0.25"/>
    <row r="75" ht="13.9" customHeight="1" x14ac:dyDescent="0.25"/>
    <row r="76" ht="13.9" customHeight="1" x14ac:dyDescent="0.25"/>
    <row r="77" ht="13.9" customHeight="1" x14ac:dyDescent="0.25"/>
    <row r="78" ht="13.9" customHeight="1" x14ac:dyDescent="0.25"/>
    <row r="79" ht="13.9" customHeight="1" x14ac:dyDescent="0.25"/>
    <row r="80" ht="13.9" customHeight="1" x14ac:dyDescent="0.25"/>
    <row r="81" ht="13.9" customHeight="1" x14ac:dyDescent="0.25"/>
    <row r="82" ht="13.9" customHeight="1" x14ac:dyDescent="0.25"/>
    <row r="83" ht="13.9" customHeight="1" x14ac:dyDescent="0.25"/>
    <row r="84" ht="13.9" customHeight="1" x14ac:dyDescent="0.25"/>
    <row r="85" ht="13.9" customHeight="1" x14ac:dyDescent="0.25"/>
    <row r="86" ht="13.9" customHeight="1" x14ac:dyDescent="0.25"/>
    <row r="87" ht="13.9" customHeight="1" x14ac:dyDescent="0.25"/>
    <row r="88" ht="13.9" customHeight="1" x14ac:dyDescent="0.25"/>
    <row r="89" ht="13.9" customHeight="1" x14ac:dyDescent="0.25"/>
    <row r="90" ht="13.9" customHeight="1" x14ac:dyDescent="0.25"/>
    <row r="91" ht="13.9" customHeight="1" x14ac:dyDescent="0.25"/>
    <row r="92" ht="13.9" customHeight="1" x14ac:dyDescent="0.25"/>
    <row r="93" ht="13.9" customHeight="1" x14ac:dyDescent="0.25"/>
    <row r="94" ht="13.9" customHeight="1" x14ac:dyDescent="0.25"/>
    <row r="95" ht="13.9" customHeight="1" x14ac:dyDescent="0.25"/>
    <row r="96" ht="13.9" customHeight="1" x14ac:dyDescent="0.25"/>
    <row r="97" ht="13.9" customHeight="1" x14ac:dyDescent="0.25"/>
    <row r="98" ht="13.9" customHeight="1" x14ac:dyDescent="0.25"/>
    <row r="99" ht="13.9" customHeight="1" x14ac:dyDescent="0.25"/>
    <row r="100" ht="13.9" customHeight="1" x14ac:dyDescent="0.25"/>
    <row r="101" ht="13.9" customHeight="1" x14ac:dyDescent="0.25"/>
    <row r="102" ht="13.9" customHeight="1" x14ac:dyDescent="0.25"/>
    <row r="103" ht="13.9" customHeight="1" x14ac:dyDescent="0.25"/>
    <row r="104" ht="13.9" customHeight="1" x14ac:dyDescent="0.25"/>
    <row r="105" ht="13.9" customHeight="1" x14ac:dyDescent="0.25"/>
    <row r="106" ht="13.9" customHeight="1" x14ac:dyDescent="0.25"/>
    <row r="107" ht="13.9" customHeight="1" x14ac:dyDescent="0.25"/>
    <row r="108" ht="13.9" customHeight="1" x14ac:dyDescent="0.25"/>
    <row r="109" ht="13.9" customHeight="1" x14ac:dyDescent="0.25"/>
    <row r="110" ht="13.9" customHeight="1" x14ac:dyDescent="0.25"/>
    <row r="111" ht="13.9" customHeight="1" x14ac:dyDescent="0.25"/>
    <row r="112" ht="13.9" customHeight="1" x14ac:dyDescent="0.25"/>
    <row r="113" ht="13.9" customHeight="1" x14ac:dyDescent="0.25"/>
    <row r="114" ht="13.9" customHeight="1" x14ac:dyDescent="0.25"/>
    <row r="115" ht="13.9" customHeight="1" x14ac:dyDescent="0.25"/>
    <row r="116" ht="13.9" customHeight="1" x14ac:dyDescent="0.25"/>
    <row r="117" ht="13.9" customHeight="1" x14ac:dyDescent="0.25"/>
    <row r="118" ht="13.9" customHeight="1" x14ac:dyDescent="0.25"/>
    <row r="119" ht="13.9" customHeight="1" x14ac:dyDescent="0.25"/>
    <row r="120" ht="13.9" customHeight="1" x14ac:dyDescent="0.25"/>
    <row r="121" ht="13.9" customHeight="1" x14ac:dyDescent="0.25"/>
    <row r="122" ht="13.9" customHeight="1" x14ac:dyDescent="0.25"/>
    <row r="123" ht="13.9" customHeight="1" x14ac:dyDescent="0.25"/>
    <row r="124" ht="13.9" customHeight="1" x14ac:dyDescent="0.25"/>
    <row r="125" ht="13.9" customHeight="1" x14ac:dyDescent="0.25"/>
    <row r="126" ht="13.9" customHeight="1" x14ac:dyDescent="0.25"/>
    <row r="127" ht="13.9" customHeight="1" x14ac:dyDescent="0.25"/>
    <row r="128" ht="13.9" customHeight="1" x14ac:dyDescent="0.25"/>
    <row r="129" ht="13.9" customHeight="1" x14ac:dyDescent="0.25"/>
    <row r="130" ht="13.9" customHeight="1" x14ac:dyDescent="0.25"/>
    <row r="131" ht="13.9" customHeight="1" x14ac:dyDescent="0.25"/>
    <row r="132" ht="13.9" customHeight="1" x14ac:dyDescent="0.25"/>
    <row r="133" ht="13.9" customHeight="1" x14ac:dyDescent="0.25"/>
    <row r="134" ht="13.9" customHeight="1" x14ac:dyDescent="0.25"/>
    <row r="135" ht="13.9" customHeight="1" x14ac:dyDescent="0.25"/>
    <row r="136" ht="13.9" customHeight="1" x14ac:dyDescent="0.25"/>
    <row r="137" ht="13.9" customHeight="1" x14ac:dyDescent="0.25"/>
    <row r="138" ht="13.9" customHeight="1" x14ac:dyDescent="0.25"/>
    <row r="139" ht="13.9" customHeight="1" x14ac:dyDescent="0.25"/>
    <row r="140" ht="13.9" customHeight="1" x14ac:dyDescent="0.25"/>
    <row r="141" ht="13.9" customHeight="1" x14ac:dyDescent="0.25"/>
    <row r="142" ht="13.9" customHeight="1" x14ac:dyDescent="0.25"/>
    <row r="143" ht="13.9" customHeight="1" x14ac:dyDescent="0.25"/>
    <row r="144" ht="13.9" customHeight="1" x14ac:dyDescent="0.25"/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AJ292"/>
  <sheetViews>
    <sheetView zoomScale="60" zoomScaleNormal="60" workbookViewId="0">
      <selection activeCell="M17" sqref="M17"/>
    </sheetView>
  </sheetViews>
  <sheetFormatPr defaultRowHeight="15" x14ac:dyDescent="0.25"/>
  <cols>
    <col min="1" max="36" width="8.7109375" customWidth="1"/>
  </cols>
  <sheetData>
    <row r="1" spans="1:36" ht="40.15" customHeight="1" x14ac:dyDescent="0.5">
      <c r="L1" s="69" t="e">
        <f>IF(#REF!=#REF!,"P","X")</f>
        <v>#REF!</v>
      </c>
      <c r="M1" s="48" t="e">
        <f>IF(#REF!=#REF!,"O","X")</f>
        <v>#REF!</v>
      </c>
      <c r="N1" s="49" t="s">
        <v>44</v>
      </c>
      <c r="O1" s="49" t="s">
        <v>40</v>
      </c>
      <c r="P1" s="49" t="s">
        <v>36</v>
      </c>
      <c r="Q1" s="37" t="s">
        <v>43</v>
      </c>
      <c r="R1" s="37" t="s">
        <v>34</v>
      </c>
      <c r="S1" s="37" t="s">
        <v>39</v>
      </c>
      <c r="T1" s="37" t="s">
        <v>36</v>
      </c>
      <c r="U1" s="37" t="s">
        <v>46</v>
      </c>
      <c r="V1" s="37" t="s">
        <v>39</v>
      </c>
      <c r="W1" s="47" t="s">
        <v>42</v>
      </c>
      <c r="X1" s="46" t="s">
        <v>38</v>
      </c>
      <c r="Y1" s="37" t="s">
        <v>37</v>
      </c>
      <c r="Z1" s="37" t="s">
        <v>34</v>
      </c>
      <c r="AA1" s="37" t="s">
        <v>39</v>
      </c>
      <c r="AB1" s="37" t="s">
        <v>42</v>
      </c>
      <c r="AC1" s="37" t="s">
        <v>43</v>
      </c>
      <c r="AI1" s="52"/>
    </row>
    <row r="2" spans="1:36" ht="40.15" customHeight="1" x14ac:dyDescent="0.55000000000000004">
      <c r="G2" s="70" t="e">
        <f>G6</f>
        <v>#REF!</v>
      </c>
      <c r="H2" s="57" t="s">
        <v>36</v>
      </c>
      <c r="I2" s="70" t="e">
        <f>M7</f>
        <v>#REF!</v>
      </c>
      <c r="J2" s="57" t="s">
        <v>35</v>
      </c>
      <c r="K2" s="57" t="e">
        <f>IF(#REF!=#REF!,"N","X")</f>
        <v>#REF!</v>
      </c>
      <c r="L2" s="57" t="s">
        <v>35</v>
      </c>
      <c r="M2" s="57" t="s">
        <v>47</v>
      </c>
      <c r="N2" s="70" t="e">
        <f>IF(#REF!=#REF!,"A","X")</f>
        <v>#REF!</v>
      </c>
      <c r="O2" s="57" t="s">
        <v>39</v>
      </c>
      <c r="P2" s="57" t="e">
        <f>IF(#REF!=#REF!,"A","X")</f>
        <v>#REF!</v>
      </c>
      <c r="AI2" s="52"/>
    </row>
    <row r="3" spans="1:36" ht="40.15" customHeight="1" x14ac:dyDescent="0.5">
      <c r="E3" s="54" t="e">
        <f>IF(#REF!=#REF!,"T","X")</f>
        <v>#REF!</v>
      </c>
      <c r="F3" s="38" t="s">
        <v>42</v>
      </c>
      <c r="G3" s="38" t="s">
        <v>50</v>
      </c>
      <c r="H3" s="38" t="s">
        <v>46</v>
      </c>
      <c r="I3" s="56" t="s">
        <v>37</v>
      </c>
      <c r="J3" s="38" t="s">
        <v>48</v>
      </c>
      <c r="K3" s="38" t="e">
        <f>IF(#REF!=#REF!,"N","X")</f>
        <v>#REF!</v>
      </c>
      <c r="L3" s="40" t="e">
        <f>IF(#REF!=#REF!,"A","X")</f>
        <v>#REF!</v>
      </c>
      <c r="M3" s="39" t="s">
        <v>47</v>
      </c>
      <c r="N3" s="38" t="s">
        <v>42</v>
      </c>
      <c r="O3" s="38" t="s">
        <v>34</v>
      </c>
      <c r="P3" s="38" t="s">
        <v>37</v>
      </c>
      <c r="Q3" s="38" t="s">
        <v>40</v>
      </c>
      <c r="R3" s="38" t="s">
        <v>42</v>
      </c>
      <c r="S3" s="40" t="s">
        <v>43</v>
      </c>
      <c r="T3" s="39" t="s">
        <v>47</v>
      </c>
      <c r="U3" s="38" t="s">
        <v>42</v>
      </c>
      <c r="V3" s="38" t="s">
        <v>34</v>
      </c>
      <c r="W3" s="38" t="e">
        <f>IF(#REF!=#REF!,"A","X")</f>
        <v>#REF!</v>
      </c>
      <c r="AI3" s="52"/>
    </row>
    <row r="4" spans="1:36" ht="40.15" customHeight="1" x14ac:dyDescent="0.5">
      <c r="J4" s="50" t="e">
        <f>IF(#REF!=#REF!,"M","X")</f>
        <v>#REF!</v>
      </c>
      <c r="K4" s="51" t="s">
        <v>42</v>
      </c>
      <c r="L4" s="51" t="s">
        <v>46</v>
      </c>
      <c r="M4" s="51" t="s">
        <v>42</v>
      </c>
      <c r="N4" s="51" t="s">
        <v>47</v>
      </c>
      <c r="O4" s="51" t="s">
        <v>49</v>
      </c>
      <c r="P4" s="51" t="s">
        <v>42</v>
      </c>
      <c r="Q4" s="51" t="s">
        <v>41</v>
      </c>
      <c r="R4" s="37" t="s">
        <v>39</v>
      </c>
      <c r="S4" s="53" t="s">
        <v>37</v>
      </c>
      <c r="AD4" s="42"/>
      <c r="AI4" s="52"/>
    </row>
    <row r="5" spans="1:36" ht="40.15" customHeight="1" x14ac:dyDescent="0.5">
      <c r="K5" s="41" t="e">
        <f>IF(#REF!=#REF!,"D","X")</f>
        <v>#REF!</v>
      </c>
      <c r="L5" s="38" t="s">
        <v>42</v>
      </c>
      <c r="M5" s="38" t="s">
        <v>34</v>
      </c>
      <c r="N5" s="38" t="e">
        <f>IF(#REF!=#REF!,"O","X")</f>
        <v>#REF!</v>
      </c>
      <c r="O5" s="38" t="s">
        <v>43</v>
      </c>
      <c r="P5" s="38" t="e">
        <f>IF(#REF!=#REF!,"N","X")</f>
        <v>#REF!</v>
      </c>
      <c r="Q5" s="40" t="e">
        <f>IF(#REF!=#REF!,"A","X")</f>
        <v>#REF!</v>
      </c>
      <c r="R5" s="55" t="e">
        <f>IF(#REF!=#REF!,"N","X")</f>
        <v>#REF!</v>
      </c>
      <c r="S5" s="38" t="s">
        <v>36</v>
      </c>
      <c r="T5" s="38" t="s">
        <v>34</v>
      </c>
      <c r="U5" s="38" t="e">
        <f>IF(#REF!=#REF!,"O","X")</f>
        <v>#REF!</v>
      </c>
      <c r="V5" s="38" t="s">
        <v>33</v>
      </c>
      <c r="W5" s="38" t="e">
        <f>IF(#REF!=#REF!,"A","X")</f>
        <v>#REF!</v>
      </c>
      <c r="AD5" s="42"/>
      <c r="AI5" s="52"/>
    </row>
    <row r="6" spans="1:36" ht="40.15" customHeight="1" x14ac:dyDescent="0.5">
      <c r="A6" s="48" t="e">
        <f>IF(#REF!=#REF!,"O","X")</f>
        <v>#REF!</v>
      </c>
      <c r="B6" s="49" t="s">
        <v>41</v>
      </c>
      <c r="C6" s="49" t="s">
        <v>33</v>
      </c>
      <c r="D6" s="49" t="s">
        <v>36</v>
      </c>
      <c r="E6" s="49" t="s">
        <v>46</v>
      </c>
      <c r="F6" s="49" t="s">
        <v>37</v>
      </c>
      <c r="G6" s="45" t="e">
        <f>IF(#REF!=#REF!,"Z","X")</f>
        <v>#REF!</v>
      </c>
      <c r="H6" s="49" t="s">
        <v>37</v>
      </c>
      <c r="I6" s="49" t="s">
        <v>41</v>
      </c>
      <c r="J6" s="49" t="e">
        <f>IF(#REF!=#REF!,"A","X")</f>
        <v>#REF!</v>
      </c>
      <c r="K6" s="49" t="e">
        <f>IF(#REF!=#REF!,"N","X")</f>
        <v>#REF!</v>
      </c>
      <c r="L6" s="49" t="s">
        <v>39</v>
      </c>
      <c r="M6" s="49" t="s">
        <v>42</v>
      </c>
      <c r="AI6" s="52"/>
    </row>
    <row r="7" spans="1:36" ht="40.15" customHeight="1" x14ac:dyDescent="0.5">
      <c r="A7" s="54" t="e">
        <f>IF(#REF!=#REF!,"O","X")</f>
        <v>#REF!</v>
      </c>
      <c r="B7" s="37" t="s">
        <v>41</v>
      </c>
      <c r="C7" s="37" t="s">
        <v>33</v>
      </c>
      <c r="D7" s="37" t="s">
        <v>36</v>
      </c>
      <c r="E7" s="37" t="e">
        <f>IF(#REF!=#REF!,"N","X")</f>
        <v>#REF!</v>
      </c>
      <c r="F7" s="37" t="s">
        <v>37</v>
      </c>
      <c r="G7" s="37" t="e">
        <f>IF(#REF!=#REF!,"Z","X")</f>
        <v>#REF!</v>
      </c>
      <c r="H7" s="37" t="e">
        <f>IF(#REF!=#REF!,"A","X")</f>
        <v>#REF!</v>
      </c>
      <c r="I7" s="37" t="s">
        <v>38</v>
      </c>
      <c r="J7" s="37" t="s">
        <v>37</v>
      </c>
      <c r="K7" s="37" t="s">
        <v>39</v>
      </c>
      <c r="L7" s="37" t="s">
        <v>44</v>
      </c>
      <c r="M7" s="37" t="e">
        <f>IF(#REF!=#REF!,"K","X")</f>
        <v>#REF!</v>
      </c>
      <c r="N7" s="47" t="e">
        <f>IF(#REF!=#REF!,"A","X")</f>
        <v>#REF!</v>
      </c>
      <c r="O7" s="46" t="s">
        <v>44</v>
      </c>
      <c r="P7" s="38" t="s">
        <v>40</v>
      </c>
      <c r="Q7" s="37" t="s">
        <v>41</v>
      </c>
      <c r="R7" s="37" t="s">
        <v>45</v>
      </c>
      <c r="S7" s="37" t="e">
        <f>IF(#REF!=#REF!,"K","X")</f>
        <v>#REF!</v>
      </c>
      <c r="T7" s="37" t="s">
        <v>40</v>
      </c>
      <c r="U7" s="37" t="s">
        <v>45</v>
      </c>
      <c r="V7" s="37" t="s">
        <v>41</v>
      </c>
      <c r="W7" s="37" t="e">
        <f>IF(#REF!=#REF!,"A","X")</f>
        <v>#REF!</v>
      </c>
      <c r="AD7" s="42"/>
      <c r="AI7" s="52"/>
    </row>
    <row r="8" spans="1:36" ht="40.15" customHeight="1" x14ac:dyDescent="0.5">
      <c r="N8" s="42"/>
    </row>
    <row r="9" spans="1:36" ht="40.15" customHeight="1" x14ac:dyDescent="0.55000000000000004">
      <c r="A9" s="105"/>
      <c r="B9" s="106"/>
      <c r="C9" s="106"/>
      <c r="D9" s="106"/>
      <c r="E9" s="106"/>
      <c r="F9" s="106"/>
      <c r="G9" s="106"/>
      <c r="H9" s="106"/>
      <c r="I9" s="106"/>
      <c r="J9" s="106"/>
      <c r="K9" s="106"/>
      <c r="L9" s="106"/>
      <c r="M9" s="106"/>
      <c r="N9" s="106"/>
      <c r="O9" s="106"/>
      <c r="P9" s="106"/>
      <c r="Q9" s="106"/>
      <c r="R9" s="106"/>
      <c r="S9" s="106"/>
      <c r="T9" s="106"/>
      <c r="U9" s="106"/>
      <c r="V9" s="106"/>
      <c r="W9" s="106"/>
      <c r="X9" s="106"/>
      <c r="Y9" s="106"/>
      <c r="Z9" s="106"/>
      <c r="AA9" s="106"/>
      <c r="AB9" s="107"/>
      <c r="AC9" s="107"/>
      <c r="AD9" s="107"/>
      <c r="AE9" s="107"/>
      <c r="AF9" s="107"/>
      <c r="AG9" s="107"/>
      <c r="AH9" s="107"/>
      <c r="AI9" s="107"/>
      <c r="AJ9" s="107"/>
    </row>
    <row r="10" spans="1:36" ht="40.15" customHeight="1" x14ac:dyDescent="0.55000000000000004">
      <c r="A10" s="108"/>
      <c r="B10" s="109"/>
      <c r="C10" s="109"/>
      <c r="D10" s="109"/>
      <c r="E10" s="109"/>
      <c r="F10" s="109"/>
      <c r="G10" s="109"/>
      <c r="H10" s="109"/>
      <c r="I10" s="109"/>
      <c r="J10" s="109"/>
      <c r="K10" s="109"/>
      <c r="L10" s="109"/>
      <c r="M10" s="109"/>
      <c r="N10" s="109"/>
      <c r="O10" s="109"/>
      <c r="P10" s="109"/>
      <c r="Q10" s="109"/>
      <c r="R10" s="109"/>
      <c r="S10" s="109"/>
      <c r="T10" s="109"/>
      <c r="U10" s="109"/>
      <c r="V10" s="109"/>
      <c r="W10" s="109"/>
      <c r="X10" s="109"/>
      <c r="Y10" s="109"/>
      <c r="Z10" s="109"/>
      <c r="AA10" s="109"/>
      <c r="AB10" s="109"/>
      <c r="AC10" s="109"/>
      <c r="AD10" s="109"/>
      <c r="AE10" s="109"/>
      <c r="AF10" s="109"/>
      <c r="AG10" s="109"/>
      <c r="AH10" s="109"/>
      <c r="AI10" s="109"/>
      <c r="AJ10" s="109"/>
    </row>
    <row r="11" spans="1:36" ht="40.15" customHeight="1" x14ac:dyDescent="0.25"/>
    <row r="12" spans="1:36" ht="40.15" customHeight="1" x14ac:dyDescent="0.25"/>
    <row r="13" spans="1:36" ht="40.15" customHeight="1" x14ac:dyDescent="0.25"/>
    <row r="14" spans="1:36" ht="40.15" customHeight="1" x14ac:dyDescent="0.25"/>
    <row r="15" spans="1:36" ht="40.15" customHeight="1" x14ac:dyDescent="0.25"/>
    <row r="16" spans="1:36" ht="40.15" customHeight="1" x14ac:dyDescent="0.25"/>
    <row r="17" ht="40.15" customHeight="1" x14ac:dyDescent="0.25"/>
    <row r="18" ht="40.15" customHeight="1" x14ac:dyDescent="0.25"/>
    <row r="19" ht="40.15" customHeight="1" x14ac:dyDescent="0.25"/>
    <row r="20" ht="40.15" customHeight="1" x14ac:dyDescent="0.25"/>
    <row r="21" ht="40.15" customHeight="1" x14ac:dyDescent="0.25"/>
    <row r="22" ht="40.15" customHeight="1" x14ac:dyDescent="0.25"/>
    <row r="23" ht="40.15" customHeight="1" x14ac:dyDescent="0.25"/>
    <row r="24" ht="40.15" customHeight="1" x14ac:dyDescent="0.25"/>
    <row r="25" ht="40.15" customHeight="1" x14ac:dyDescent="0.25"/>
    <row r="26" ht="40.15" customHeight="1" x14ac:dyDescent="0.25"/>
    <row r="27" ht="40.15" customHeight="1" x14ac:dyDescent="0.25"/>
    <row r="28" ht="40.15" customHeight="1" x14ac:dyDescent="0.25"/>
    <row r="29" ht="40.15" customHeight="1" x14ac:dyDescent="0.25"/>
    <row r="30" ht="40.15" customHeight="1" x14ac:dyDescent="0.25"/>
    <row r="31" ht="40.15" customHeight="1" x14ac:dyDescent="0.25"/>
    <row r="32" ht="40.15" customHeight="1" x14ac:dyDescent="0.25"/>
    <row r="33" ht="40.15" customHeight="1" x14ac:dyDescent="0.25"/>
    <row r="34" ht="40.15" customHeight="1" x14ac:dyDescent="0.25"/>
    <row r="35" ht="40.15" customHeight="1" x14ac:dyDescent="0.25"/>
    <row r="36" ht="40.15" customHeight="1" x14ac:dyDescent="0.25"/>
    <row r="37" ht="40.15" customHeight="1" x14ac:dyDescent="0.25"/>
    <row r="38" ht="40.15" customHeight="1" x14ac:dyDescent="0.25"/>
    <row r="39" ht="40.15" customHeight="1" x14ac:dyDescent="0.25"/>
    <row r="40" ht="40.15" customHeight="1" x14ac:dyDescent="0.25"/>
    <row r="41" ht="40.15" customHeight="1" x14ac:dyDescent="0.25"/>
    <row r="42" ht="40.15" customHeight="1" x14ac:dyDescent="0.25"/>
    <row r="43" ht="40.15" customHeight="1" x14ac:dyDescent="0.25"/>
    <row r="44" ht="40.15" customHeight="1" x14ac:dyDescent="0.25"/>
    <row r="45" ht="40.15" customHeight="1" x14ac:dyDescent="0.25"/>
    <row r="46" ht="40.15" customHeight="1" x14ac:dyDescent="0.25"/>
    <row r="47" ht="40.15" customHeight="1" x14ac:dyDescent="0.25"/>
    <row r="48" ht="40.15" customHeight="1" x14ac:dyDescent="0.25"/>
    <row r="49" ht="40.15" customHeight="1" x14ac:dyDescent="0.25"/>
    <row r="50" ht="40.15" customHeight="1" x14ac:dyDescent="0.25"/>
    <row r="51" ht="40.15" customHeight="1" x14ac:dyDescent="0.25"/>
    <row r="52" ht="40.15" customHeight="1" x14ac:dyDescent="0.25"/>
    <row r="53" ht="40.15" customHeight="1" x14ac:dyDescent="0.25"/>
    <row r="54" ht="40.15" customHeight="1" x14ac:dyDescent="0.25"/>
    <row r="55" ht="40.15" customHeight="1" x14ac:dyDescent="0.25"/>
    <row r="56" ht="40.15" customHeight="1" x14ac:dyDescent="0.25"/>
    <row r="57" ht="40.15" customHeight="1" x14ac:dyDescent="0.25"/>
    <row r="58" ht="40.15" customHeight="1" x14ac:dyDescent="0.25"/>
    <row r="59" ht="40.15" customHeight="1" x14ac:dyDescent="0.25"/>
    <row r="60" ht="40.15" customHeight="1" x14ac:dyDescent="0.25"/>
    <row r="61" ht="40.15" customHeight="1" x14ac:dyDescent="0.25"/>
    <row r="62" ht="40.15" customHeight="1" x14ac:dyDescent="0.25"/>
    <row r="63" ht="40.15" customHeight="1" x14ac:dyDescent="0.25"/>
    <row r="64" ht="40.15" customHeight="1" x14ac:dyDescent="0.25"/>
    <row r="65" ht="40.15" customHeight="1" x14ac:dyDescent="0.25"/>
    <row r="66" ht="40.15" customHeight="1" x14ac:dyDescent="0.25"/>
    <row r="67" ht="40.15" customHeight="1" x14ac:dyDescent="0.25"/>
    <row r="68" ht="40.15" customHeight="1" x14ac:dyDescent="0.25"/>
    <row r="69" ht="40.15" customHeight="1" x14ac:dyDescent="0.25"/>
    <row r="70" ht="40.15" customHeight="1" x14ac:dyDescent="0.25"/>
    <row r="71" ht="40.15" customHeight="1" x14ac:dyDescent="0.25"/>
    <row r="72" ht="40.15" customHeight="1" x14ac:dyDescent="0.25"/>
    <row r="73" ht="40.15" customHeight="1" x14ac:dyDescent="0.25"/>
    <row r="74" ht="40.15" customHeight="1" x14ac:dyDescent="0.25"/>
    <row r="75" ht="40.15" customHeight="1" x14ac:dyDescent="0.25"/>
    <row r="76" ht="40.15" customHeight="1" x14ac:dyDescent="0.25"/>
    <row r="77" ht="40.15" customHeight="1" x14ac:dyDescent="0.25"/>
    <row r="78" ht="40.15" customHeight="1" x14ac:dyDescent="0.25"/>
    <row r="79" ht="40.15" customHeight="1" x14ac:dyDescent="0.25"/>
    <row r="80" ht="40.15" customHeight="1" x14ac:dyDescent="0.25"/>
    <row r="81" ht="40.15" customHeight="1" x14ac:dyDescent="0.25"/>
    <row r="82" ht="40.15" customHeight="1" x14ac:dyDescent="0.25"/>
    <row r="83" ht="40.15" customHeight="1" x14ac:dyDescent="0.25"/>
    <row r="84" ht="40.15" customHeight="1" x14ac:dyDescent="0.25"/>
    <row r="85" ht="40.15" customHeight="1" x14ac:dyDescent="0.25"/>
    <row r="86" ht="40.15" customHeight="1" x14ac:dyDescent="0.25"/>
    <row r="87" ht="40.15" customHeight="1" x14ac:dyDescent="0.25"/>
    <row r="88" ht="40.15" customHeight="1" x14ac:dyDescent="0.25"/>
    <row r="89" ht="40.15" customHeight="1" x14ac:dyDescent="0.25"/>
    <row r="90" ht="40.15" customHeight="1" x14ac:dyDescent="0.25"/>
    <row r="91" ht="40.15" customHeight="1" x14ac:dyDescent="0.25"/>
    <row r="92" ht="40.15" customHeight="1" x14ac:dyDescent="0.25"/>
    <row r="93" ht="40.15" customHeight="1" x14ac:dyDescent="0.25"/>
    <row r="94" ht="40.15" customHeight="1" x14ac:dyDescent="0.25"/>
    <row r="95" ht="40.15" customHeight="1" x14ac:dyDescent="0.25"/>
    <row r="96" ht="40.15" customHeight="1" x14ac:dyDescent="0.25"/>
    <row r="97" ht="40.15" customHeight="1" x14ac:dyDescent="0.25"/>
    <row r="98" ht="40.15" customHeight="1" x14ac:dyDescent="0.25"/>
    <row r="99" ht="40.15" customHeight="1" x14ac:dyDescent="0.25"/>
    <row r="100" ht="40.15" customHeight="1" x14ac:dyDescent="0.25"/>
    <row r="101" ht="40.15" customHeight="1" x14ac:dyDescent="0.25"/>
    <row r="102" ht="40.15" customHeight="1" x14ac:dyDescent="0.25"/>
    <row r="103" ht="40.15" customHeight="1" x14ac:dyDescent="0.25"/>
    <row r="104" ht="40.15" customHeight="1" x14ac:dyDescent="0.25"/>
    <row r="105" ht="40.15" customHeight="1" x14ac:dyDescent="0.25"/>
    <row r="106" ht="40.15" customHeight="1" x14ac:dyDescent="0.25"/>
    <row r="107" ht="40.15" customHeight="1" x14ac:dyDescent="0.25"/>
    <row r="108" ht="40.15" customHeight="1" x14ac:dyDescent="0.25"/>
    <row r="109" ht="40.15" customHeight="1" x14ac:dyDescent="0.25"/>
    <row r="110" ht="40.15" customHeight="1" x14ac:dyDescent="0.25"/>
    <row r="111" ht="40.15" customHeight="1" x14ac:dyDescent="0.25"/>
    <row r="112" ht="40.15" customHeight="1" x14ac:dyDescent="0.25"/>
    <row r="113" ht="40.15" customHeight="1" x14ac:dyDescent="0.25"/>
    <row r="114" ht="40.15" customHeight="1" x14ac:dyDescent="0.25"/>
    <row r="115" ht="40.15" customHeight="1" x14ac:dyDescent="0.25"/>
    <row r="116" ht="40.15" customHeight="1" x14ac:dyDescent="0.25"/>
    <row r="117" ht="40.15" customHeight="1" x14ac:dyDescent="0.25"/>
    <row r="118" ht="40.15" customHeight="1" x14ac:dyDescent="0.25"/>
    <row r="119" ht="40.15" customHeight="1" x14ac:dyDescent="0.25"/>
    <row r="120" ht="40.15" customHeight="1" x14ac:dyDescent="0.25"/>
    <row r="121" ht="40.15" customHeight="1" x14ac:dyDescent="0.25"/>
    <row r="122" ht="40.15" customHeight="1" x14ac:dyDescent="0.25"/>
    <row r="123" ht="40.15" customHeight="1" x14ac:dyDescent="0.25"/>
    <row r="124" ht="40.15" customHeight="1" x14ac:dyDescent="0.25"/>
    <row r="125" ht="40.15" customHeight="1" x14ac:dyDescent="0.25"/>
    <row r="126" ht="40.15" customHeight="1" x14ac:dyDescent="0.25"/>
    <row r="127" ht="40.15" customHeight="1" x14ac:dyDescent="0.25"/>
    <row r="128" ht="40.15" customHeight="1" x14ac:dyDescent="0.25"/>
    <row r="129" ht="40.15" customHeight="1" x14ac:dyDescent="0.25"/>
    <row r="130" ht="40.15" customHeight="1" x14ac:dyDescent="0.25"/>
    <row r="131" ht="40.15" customHeight="1" x14ac:dyDescent="0.25"/>
    <row r="132" ht="40.15" customHeight="1" x14ac:dyDescent="0.25"/>
    <row r="133" ht="40.15" customHeight="1" x14ac:dyDescent="0.25"/>
    <row r="134" ht="40.15" customHeight="1" x14ac:dyDescent="0.25"/>
    <row r="135" ht="40.15" customHeight="1" x14ac:dyDescent="0.25"/>
    <row r="136" ht="40.15" customHeight="1" x14ac:dyDescent="0.25"/>
    <row r="137" ht="40.15" customHeight="1" x14ac:dyDescent="0.25"/>
    <row r="138" ht="40.15" customHeight="1" x14ac:dyDescent="0.25"/>
    <row r="139" ht="40.15" customHeight="1" x14ac:dyDescent="0.25"/>
    <row r="140" ht="40.15" customHeight="1" x14ac:dyDescent="0.25"/>
    <row r="141" ht="40.15" customHeight="1" x14ac:dyDescent="0.25"/>
    <row r="142" ht="40.15" customHeight="1" x14ac:dyDescent="0.25"/>
    <row r="143" ht="40.15" customHeight="1" x14ac:dyDescent="0.25"/>
    <row r="144" ht="40.15" customHeight="1" x14ac:dyDescent="0.25"/>
    <row r="145" ht="40.15" customHeight="1" x14ac:dyDescent="0.25"/>
    <row r="146" ht="40.15" customHeight="1" x14ac:dyDescent="0.25"/>
    <row r="147" ht="40.15" customHeight="1" x14ac:dyDescent="0.25"/>
    <row r="148" ht="40.15" customHeight="1" x14ac:dyDescent="0.25"/>
    <row r="149" ht="40.15" customHeight="1" x14ac:dyDescent="0.25"/>
    <row r="150" ht="40.15" customHeight="1" x14ac:dyDescent="0.25"/>
    <row r="151" ht="40.15" customHeight="1" x14ac:dyDescent="0.25"/>
    <row r="152" ht="40.15" customHeight="1" x14ac:dyDescent="0.25"/>
    <row r="153" ht="40.15" customHeight="1" x14ac:dyDescent="0.25"/>
    <row r="154" ht="40.15" customHeight="1" x14ac:dyDescent="0.25"/>
    <row r="155" ht="40.15" customHeight="1" x14ac:dyDescent="0.25"/>
    <row r="156" ht="40.15" customHeight="1" x14ac:dyDescent="0.25"/>
    <row r="157" ht="40.15" customHeight="1" x14ac:dyDescent="0.25"/>
    <row r="158" ht="40.15" customHeight="1" x14ac:dyDescent="0.25"/>
    <row r="159" ht="40.15" customHeight="1" x14ac:dyDescent="0.25"/>
    <row r="160" ht="40.15" customHeight="1" x14ac:dyDescent="0.25"/>
    <row r="161" ht="40.15" customHeight="1" x14ac:dyDescent="0.25"/>
    <row r="162" ht="40.15" customHeight="1" x14ac:dyDescent="0.25"/>
    <row r="163" ht="40.15" customHeight="1" x14ac:dyDescent="0.25"/>
    <row r="164" ht="40.15" customHeight="1" x14ac:dyDescent="0.25"/>
    <row r="165" ht="40.15" customHeight="1" x14ac:dyDescent="0.25"/>
    <row r="166" ht="40.15" customHeight="1" x14ac:dyDescent="0.25"/>
    <row r="167" ht="40.15" customHeight="1" x14ac:dyDescent="0.25"/>
    <row r="168" ht="40.15" customHeight="1" x14ac:dyDescent="0.25"/>
    <row r="169" ht="40.15" customHeight="1" x14ac:dyDescent="0.25"/>
    <row r="170" ht="40.15" customHeight="1" x14ac:dyDescent="0.25"/>
    <row r="171" ht="40.15" customHeight="1" x14ac:dyDescent="0.25"/>
    <row r="172" ht="40.15" customHeight="1" x14ac:dyDescent="0.25"/>
    <row r="173" ht="40.15" customHeight="1" x14ac:dyDescent="0.25"/>
    <row r="174" ht="40.15" customHeight="1" x14ac:dyDescent="0.25"/>
    <row r="175" ht="40.15" customHeight="1" x14ac:dyDescent="0.25"/>
    <row r="176" ht="40.15" customHeight="1" x14ac:dyDescent="0.25"/>
    <row r="177" ht="40.15" customHeight="1" x14ac:dyDescent="0.25"/>
    <row r="178" ht="40.15" customHeight="1" x14ac:dyDescent="0.25"/>
    <row r="179" ht="40.15" customHeight="1" x14ac:dyDescent="0.25"/>
    <row r="180" ht="40.15" customHeight="1" x14ac:dyDescent="0.25"/>
    <row r="181" ht="40.15" customHeight="1" x14ac:dyDescent="0.25"/>
    <row r="182" ht="40.15" customHeight="1" x14ac:dyDescent="0.25"/>
    <row r="183" ht="40.15" customHeight="1" x14ac:dyDescent="0.25"/>
    <row r="184" ht="40.15" customHeight="1" x14ac:dyDescent="0.25"/>
    <row r="185" ht="40.15" customHeight="1" x14ac:dyDescent="0.25"/>
    <row r="186" ht="40.15" customHeight="1" x14ac:dyDescent="0.25"/>
    <row r="187" ht="40.15" customHeight="1" x14ac:dyDescent="0.25"/>
    <row r="188" ht="40.15" customHeight="1" x14ac:dyDescent="0.25"/>
    <row r="189" ht="40.15" customHeight="1" x14ac:dyDescent="0.25"/>
    <row r="190" ht="40.15" customHeight="1" x14ac:dyDescent="0.25"/>
    <row r="191" ht="40.15" customHeight="1" x14ac:dyDescent="0.25"/>
    <row r="192" ht="40.15" customHeight="1" x14ac:dyDescent="0.25"/>
    <row r="193" ht="40.15" customHeight="1" x14ac:dyDescent="0.25"/>
    <row r="194" ht="40.15" customHeight="1" x14ac:dyDescent="0.25"/>
    <row r="195" ht="40.15" customHeight="1" x14ac:dyDescent="0.25"/>
    <row r="196" ht="40.15" customHeight="1" x14ac:dyDescent="0.25"/>
    <row r="197" ht="40.15" customHeight="1" x14ac:dyDescent="0.25"/>
    <row r="198" ht="40.15" customHeight="1" x14ac:dyDescent="0.25"/>
    <row r="199" ht="40.15" customHeight="1" x14ac:dyDescent="0.25"/>
    <row r="200" ht="40.15" customHeight="1" x14ac:dyDescent="0.25"/>
    <row r="201" ht="40.15" customHeight="1" x14ac:dyDescent="0.25"/>
    <row r="202" ht="40.15" customHeight="1" x14ac:dyDescent="0.25"/>
    <row r="203" ht="40.15" customHeight="1" x14ac:dyDescent="0.25"/>
    <row r="204" ht="40.15" customHeight="1" x14ac:dyDescent="0.25"/>
    <row r="205" ht="40.15" customHeight="1" x14ac:dyDescent="0.25"/>
    <row r="206" ht="40.15" customHeight="1" x14ac:dyDescent="0.25"/>
    <row r="207" ht="40.15" customHeight="1" x14ac:dyDescent="0.25"/>
    <row r="208" ht="40.15" customHeight="1" x14ac:dyDescent="0.25"/>
    <row r="209" ht="40.15" customHeight="1" x14ac:dyDescent="0.25"/>
    <row r="210" ht="40.15" customHeight="1" x14ac:dyDescent="0.25"/>
    <row r="211" ht="40.15" customHeight="1" x14ac:dyDescent="0.25"/>
    <row r="212" ht="40.15" customHeight="1" x14ac:dyDescent="0.25"/>
    <row r="213" ht="40.15" customHeight="1" x14ac:dyDescent="0.25"/>
    <row r="214" ht="40.15" customHeight="1" x14ac:dyDescent="0.25"/>
    <row r="215" ht="40.15" customHeight="1" x14ac:dyDescent="0.25"/>
    <row r="216" ht="40.15" customHeight="1" x14ac:dyDescent="0.25"/>
    <row r="217" ht="40.15" customHeight="1" x14ac:dyDescent="0.25"/>
    <row r="218" ht="40.15" customHeight="1" x14ac:dyDescent="0.25"/>
    <row r="219" ht="40.15" customHeight="1" x14ac:dyDescent="0.25"/>
    <row r="220" ht="40.15" customHeight="1" x14ac:dyDescent="0.25"/>
    <row r="221" ht="40.15" customHeight="1" x14ac:dyDescent="0.25"/>
    <row r="222" ht="40.15" customHeight="1" x14ac:dyDescent="0.25"/>
    <row r="223" ht="40.15" customHeight="1" x14ac:dyDescent="0.25"/>
    <row r="224" ht="40.15" customHeight="1" x14ac:dyDescent="0.25"/>
    <row r="225" ht="40.15" customHeight="1" x14ac:dyDescent="0.25"/>
    <row r="226" ht="40.15" customHeight="1" x14ac:dyDescent="0.25"/>
    <row r="227" ht="40.15" customHeight="1" x14ac:dyDescent="0.25"/>
    <row r="228" ht="40.15" customHeight="1" x14ac:dyDescent="0.25"/>
    <row r="229" ht="40.15" customHeight="1" x14ac:dyDescent="0.25"/>
    <row r="230" ht="40.15" customHeight="1" x14ac:dyDescent="0.25"/>
    <row r="231" ht="40.15" customHeight="1" x14ac:dyDescent="0.25"/>
    <row r="232" ht="40.15" customHeight="1" x14ac:dyDescent="0.25"/>
    <row r="233" ht="40.15" customHeight="1" x14ac:dyDescent="0.25"/>
    <row r="234" ht="40.15" customHeight="1" x14ac:dyDescent="0.25"/>
    <row r="235" ht="40.15" customHeight="1" x14ac:dyDescent="0.25"/>
    <row r="236" ht="40.15" customHeight="1" x14ac:dyDescent="0.25"/>
    <row r="237" ht="40.15" customHeight="1" x14ac:dyDescent="0.25"/>
    <row r="238" ht="40.15" customHeight="1" x14ac:dyDescent="0.25"/>
    <row r="239" ht="40.15" customHeight="1" x14ac:dyDescent="0.25"/>
    <row r="240" ht="40.15" customHeight="1" x14ac:dyDescent="0.25"/>
    <row r="241" ht="40.15" customHeight="1" x14ac:dyDescent="0.25"/>
    <row r="242" ht="40.15" customHeight="1" x14ac:dyDescent="0.25"/>
    <row r="243" ht="40.15" customHeight="1" x14ac:dyDescent="0.25"/>
    <row r="244" ht="40.15" customHeight="1" x14ac:dyDescent="0.25"/>
    <row r="245" ht="40.15" customHeight="1" x14ac:dyDescent="0.25"/>
    <row r="246" ht="40.15" customHeight="1" x14ac:dyDescent="0.25"/>
    <row r="247" ht="40.15" customHeight="1" x14ac:dyDescent="0.25"/>
    <row r="248" ht="40.15" customHeight="1" x14ac:dyDescent="0.25"/>
    <row r="249" ht="40.15" customHeight="1" x14ac:dyDescent="0.25"/>
    <row r="250" ht="40.15" customHeight="1" x14ac:dyDescent="0.25"/>
    <row r="251" ht="40.15" customHeight="1" x14ac:dyDescent="0.25"/>
    <row r="252" ht="40.15" customHeight="1" x14ac:dyDescent="0.25"/>
    <row r="253" ht="40.15" customHeight="1" x14ac:dyDescent="0.25"/>
    <row r="254" ht="40.15" customHeight="1" x14ac:dyDescent="0.25"/>
    <row r="255" ht="40.15" customHeight="1" x14ac:dyDescent="0.25"/>
    <row r="256" ht="40.15" customHeight="1" x14ac:dyDescent="0.25"/>
    <row r="257" ht="40.15" customHeight="1" x14ac:dyDescent="0.25"/>
    <row r="258" ht="40.15" customHeight="1" x14ac:dyDescent="0.25"/>
    <row r="259" ht="40.15" customHeight="1" x14ac:dyDescent="0.25"/>
    <row r="260" ht="40.15" customHeight="1" x14ac:dyDescent="0.25"/>
    <row r="261" ht="40.15" customHeight="1" x14ac:dyDescent="0.25"/>
    <row r="262" ht="40.15" customHeight="1" x14ac:dyDescent="0.25"/>
    <row r="263" ht="40.15" customHeight="1" x14ac:dyDescent="0.25"/>
    <row r="264" ht="40.15" customHeight="1" x14ac:dyDescent="0.25"/>
    <row r="265" ht="40.15" customHeight="1" x14ac:dyDescent="0.25"/>
    <row r="266" ht="40.15" customHeight="1" x14ac:dyDescent="0.25"/>
    <row r="267" ht="40.15" customHeight="1" x14ac:dyDescent="0.25"/>
    <row r="268" ht="40.15" customHeight="1" x14ac:dyDescent="0.25"/>
    <row r="269" ht="40.15" customHeight="1" x14ac:dyDescent="0.25"/>
    <row r="270" ht="40.15" customHeight="1" x14ac:dyDescent="0.25"/>
    <row r="271" ht="40.15" customHeight="1" x14ac:dyDescent="0.25"/>
    <row r="272" ht="40.15" customHeight="1" x14ac:dyDescent="0.25"/>
    <row r="273" ht="40.15" customHeight="1" x14ac:dyDescent="0.25"/>
    <row r="274" ht="40.15" customHeight="1" x14ac:dyDescent="0.25"/>
    <row r="275" ht="40.15" customHeight="1" x14ac:dyDescent="0.25"/>
    <row r="276" ht="40.15" customHeight="1" x14ac:dyDescent="0.25"/>
    <row r="277" ht="40.15" customHeight="1" x14ac:dyDescent="0.25"/>
    <row r="278" ht="40.15" customHeight="1" x14ac:dyDescent="0.25"/>
    <row r="279" ht="40.15" customHeight="1" x14ac:dyDescent="0.25"/>
    <row r="280" ht="40.15" customHeight="1" x14ac:dyDescent="0.25"/>
    <row r="281" ht="40.15" customHeight="1" x14ac:dyDescent="0.25"/>
    <row r="282" ht="40.15" customHeight="1" x14ac:dyDescent="0.25"/>
    <row r="283" ht="40.15" customHeight="1" x14ac:dyDescent="0.25"/>
    <row r="284" ht="40.15" customHeight="1" x14ac:dyDescent="0.25"/>
    <row r="285" ht="40.15" customHeight="1" x14ac:dyDescent="0.25"/>
    <row r="286" ht="40.15" customHeight="1" x14ac:dyDescent="0.25"/>
    <row r="287" ht="40.15" customHeight="1" x14ac:dyDescent="0.25"/>
    <row r="288" ht="40.15" customHeight="1" x14ac:dyDescent="0.25"/>
    <row r="289" ht="40.15" customHeight="1" x14ac:dyDescent="0.25"/>
    <row r="290" ht="40.15" customHeight="1" x14ac:dyDescent="0.25"/>
    <row r="291" ht="40.15" customHeight="1" x14ac:dyDescent="0.25"/>
    <row r="292" ht="40.15" customHeight="1" x14ac:dyDescent="0.25"/>
  </sheetData>
  <mergeCells count="2">
    <mergeCell ref="A9:AJ9"/>
    <mergeCell ref="A10:AJ10"/>
  </mergeCells>
  <conditionalFormatting sqref="AI1:AI7 P7">
    <cfRule type="cellIs" dxfId="108" priority="109" operator="notEqual">
      <formula>"T"</formula>
    </cfRule>
  </conditionalFormatting>
  <conditionalFormatting sqref="G6">
    <cfRule type="cellIs" dxfId="107" priority="108" operator="equal">
      <formula>"Z"</formula>
    </cfRule>
  </conditionalFormatting>
  <conditionalFormatting sqref="A6">
    <cfRule type="cellIs" dxfId="106" priority="69" operator="notEqual">
      <formula>"O"</formula>
    </cfRule>
    <cfRule type="cellIs" dxfId="105" priority="107" operator="notEqual">
      <formula>"O"</formula>
    </cfRule>
  </conditionalFormatting>
  <conditionalFormatting sqref="B6">
    <cfRule type="cellIs" dxfId="104" priority="106" operator="notEqual">
      <formula>"R"</formula>
    </cfRule>
  </conditionalFormatting>
  <conditionalFormatting sqref="C6">
    <cfRule type="cellIs" dxfId="103" priority="105" operator="notEqual">
      <formula>"G"</formula>
    </cfRule>
  </conditionalFormatting>
  <conditionalFormatting sqref="D6">
    <cfRule type="cellIs" dxfId="102" priority="104" operator="notEqual">
      <formula>"A"</formula>
    </cfRule>
  </conditionalFormatting>
  <conditionalFormatting sqref="E6">
    <cfRule type="cellIs" dxfId="101" priority="103" operator="notEqual">
      <formula>"N"</formula>
    </cfRule>
  </conditionalFormatting>
  <conditionalFormatting sqref="F6">
    <cfRule type="cellIs" dxfId="100" priority="102" operator="notEqual">
      <formula>"I"</formula>
    </cfRule>
  </conditionalFormatting>
  <conditionalFormatting sqref="A9">
    <cfRule type="cellIs" dxfId="99" priority="101" operator="equal">
      <formula>"O O čem se sprašujemo: Kam hočemo in kaj želimo doseči?"</formula>
    </cfRule>
  </conditionalFormatting>
  <conditionalFormatting sqref="H6">
    <cfRule type="cellIs" dxfId="98" priority="100" operator="notEqual">
      <formula>"I"</formula>
    </cfRule>
  </conditionalFormatting>
  <conditionalFormatting sqref="I6">
    <cfRule type="cellIs" dxfId="97" priority="99" operator="notEqual">
      <formula>"R"</formula>
    </cfRule>
  </conditionalFormatting>
  <conditionalFormatting sqref="J6">
    <cfRule type="cellIs" dxfId="96" priority="98" operator="notEqual">
      <formula>"A"</formula>
    </cfRule>
  </conditionalFormatting>
  <conditionalFormatting sqref="K6">
    <cfRule type="cellIs" dxfId="95" priority="97" operator="notEqual">
      <formula>"N"</formula>
    </cfRule>
  </conditionalFormatting>
  <conditionalFormatting sqref="L6">
    <cfRule type="cellIs" dxfId="94" priority="96" operator="notEqual">
      <formula>"J"</formula>
    </cfRule>
  </conditionalFormatting>
  <conditionalFormatting sqref="M6">
    <cfRule type="cellIs" dxfId="93" priority="95" operator="notEqual">
      <formula>"E"</formula>
    </cfRule>
  </conditionalFormatting>
  <conditionalFormatting sqref="Q1">
    <cfRule type="cellIs" dxfId="92" priority="94" operator="notEqual">
      <formula>"V"</formula>
    </cfRule>
  </conditionalFormatting>
  <conditionalFormatting sqref="M1">
    <cfRule type="cellIs" dxfId="91" priority="93" operator="notEqual">
      <formula>"O"</formula>
    </cfRule>
  </conditionalFormatting>
  <conditionalFormatting sqref="N1">
    <cfRule type="cellIs" dxfId="90" priority="92" operator="notEqual">
      <formula>"S"</formula>
    </cfRule>
  </conditionalFormatting>
  <conditionalFormatting sqref="O1">
    <cfRule type="cellIs" dxfId="89" priority="91" operator="notEqual">
      <formula>"T"</formula>
    </cfRule>
  </conditionalFormatting>
  <conditionalFormatting sqref="P1">
    <cfRule type="cellIs" dxfId="88" priority="90" operator="notEqual">
      <formula>"A"</formula>
    </cfRule>
  </conditionalFormatting>
  <conditionalFormatting sqref="R1">
    <cfRule type="cellIs" dxfId="87" priority="89" operator="notEqual">
      <formula>"L"</formula>
    </cfRule>
  </conditionalFormatting>
  <conditionalFormatting sqref="S1">
    <cfRule type="cellIs" dxfId="86" priority="88" operator="notEqual">
      <formula>"J"</formula>
    </cfRule>
  </conditionalFormatting>
  <conditionalFormatting sqref="T1">
    <cfRule type="cellIs" dxfId="85" priority="87" operator="notEqual">
      <formula>"A"</formula>
    </cfRule>
  </conditionalFormatting>
  <conditionalFormatting sqref="U1">
    <cfRule type="cellIs" dxfId="84" priority="86" operator="notEqual">
      <formula>"N"</formula>
    </cfRule>
  </conditionalFormatting>
  <conditionalFormatting sqref="V1">
    <cfRule type="cellIs" dxfId="83" priority="85" operator="notEqual">
      <formula>"J"</formula>
    </cfRule>
  </conditionalFormatting>
  <conditionalFormatting sqref="W1">
    <cfRule type="cellIs" dxfId="82" priority="84" operator="notEqual">
      <formula>"E"</formula>
    </cfRule>
  </conditionalFormatting>
  <conditionalFormatting sqref="X1">
    <cfRule type="cellIs" dxfId="81" priority="83" operator="notEqual">
      <formula>"C"</formula>
    </cfRule>
  </conditionalFormatting>
  <conditionalFormatting sqref="Z1">
    <cfRule type="cellIs" dxfId="80" priority="82" operator="notEqual">
      <formula>"L"</formula>
    </cfRule>
  </conditionalFormatting>
  <conditionalFormatting sqref="AA1">
    <cfRule type="cellIs" dxfId="79" priority="81" operator="notEqual">
      <formula>"J"</formula>
    </cfRule>
  </conditionalFormatting>
  <conditionalFormatting sqref="AB1">
    <cfRule type="cellIs" dxfId="78" priority="80" operator="notEqual">
      <formula>"E"</formula>
    </cfRule>
  </conditionalFormatting>
  <conditionalFormatting sqref="AC1">
    <cfRule type="cellIs" dxfId="77" priority="79" operator="notEqual">
      <formula>"V"</formula>
    </cfRule>
  </conditionalFormatting>
  <conditionalFormatting sqref="K4">
    <cfRule type="cellIs" dxfId="76" priority="78" operator="notEqual">
      <formula>"E"</formula>
    </cfRule>
  </conditionalFormatting>
  <conditionalFormatting sqref="L4">
    <cfRule type="cellIs" dxfId="75" priority="77" operator="notEqual">
      <formula>"N"</formula>
    </cfRule>
  </conditionalFormatting>
  <conditionalFormatting sqref="M4">
    <cfRule type="cellIs" dxfId="74" priority="76" operator="notEqual">
      <formula>"E"</formula>
    </cfRule>
  </conditionalFormatting>
  <conditionalFormatting sqref="N4">
    <cfRule type="cellIs" dxfId="73" priority="75" operator="notEqual">
      <formula>"D"</formula>
    </cfRule>
  </conditionalFormatting>
  <conditionalFormatting sqref="O4">
    <cfRule type="cellIs" dxfId="72" priority="74" operator="notEqual">
      <formula>"Ž"</formula>
    </cfRule>
  </conditionalFormatting>
  <conditionalFormatting sqref="P4">
    <cfRule type="cellIs" dxfId="71" priority="73" operator="notEqual">
      <formula>"E"</formula>
    </cfRule>
  </conditionalFormatting>
  <conditionalFormatting sqref="Q4">
    <cfRule type="cellIs" dxfId="70" priority="72" operator="notEqual">
      <formula>"R"</formula>
    </cfRule>
  </conditionalFormatting>
  <conditionalFormatting sqref="R4">
    <cfRule type="cellIs" dxfId="69" priority="71" operator="notEqual">
      <formula>"J"</formula>
    </cfRule>
  </conditionalFormatting>
  <conditionalFormatting sqref="S4">
    <cfRule type="cellIs" dxfId="68" priority="70" operator="notEqual">
      <formula>"I"</formula>
    </cfRule>
  </conditionalFormatting>
  <conditionalFormatting sqref="L1">
    <cfRule type="cellIs" dxfId="67" priority="68" operator="notEqual">
      <formula>"P"</formula>
    </cfRule>
  </conditionalFormatting>
  <conditionalFormatting sqref="J4">
    <cfRule type="cellIs" dxfId="66" priority="67" operator="notEqual">
      <formula>"M"</formula>
    </cfRule>
  </conditionalFormatting>
  <conditionalFormatting sqref="Y1">
    <cfRule type="cellIs" dxfId="65" priority="66" operator="notEqual">
      <formula>"I"</formula>
    </cfRule>
  </conditionalFormatting>
  <conditionalFormatting sqref="E3">
    <cfRule type="cellIs" dxfId="64" priority="65" operator="equal">
      <formula>"T"</formula>
    </cfRule>
  </conditionalFormatting>
  <conditionalFormatting sqref="F3">
    <cfRule type="cellIs" dxfId="63" priority="64" operator="notEqual">
      <formula>"E"</formula>
    </cfRule>
  </conditionalFormatting>
  <conditionalFormatting sqref="G3">
    <cfRule type="cellIs" dxfId="62" priority="63" operator="notEqual">
      <formula>"H"</formula>
    </cfRule>
  </conditionalFormatting>
  <conditionalFormatting sqref="H3">
    <cfRule type="cellIs" dxfId="61" priority="62" operator="notEqual">
      <formula>"N"</formula>
    </cfRule>
  </conditionalFormatting>
  <conditionalFormatting sqref="I3">
    <cfRule type="cellIs" dxfId="60" priority="61" operator="equal">
      <formula>"I"</formula>
    </cfRule>
  </conditionalFormatting>
  <conditionalFormatting sqref="J3">
    <cfRule type="cellIs" dxfId="59" priority="60" operator="notEqual">
      <formula>"Č"</formula>
    </cfRule>
  </conditionalFormatting>
  <conditionalFormatting sqref="K3">
    <cfRule type="cellIs" dxfId="58" priority="59" operator="notEqual">
      <formula>"N"</formula>
    </cfRule>
  </conditionalFormatting>
  <conditionalFormatting sqref="A7">
    <cfRule type="cellIs" dxfId="57" priority="58" operator="equal">
      <formula>"O"</formula>
    </cfRule>
  </conditionalFormatting>
  <conditionalFormatting sqref="M11">
    <cfRule type="cellIs" dxfId="56" priority="57" operator="equal">
      <formula>"O"</formula>
    </cfRule>
  </conditionalFormatting>
  <conditionalFormatting sqref="L3">
    <cfRule type="cellIs" dxfId="55" priority="56" operator="notEqual">
      <formula>"A"</formula>
    </cfRule>
  </conditionalFormatting>
  <conditionalFormatting sqref="M3">
    <cfRule type="cellIs" dxfId="54" priority="55" operator="notEqual">
      <formula>"D"</formula>
    </cfRule>
  </conditionalFormatting>
  <conditionalFormatting sqref="N3">
    <cfRule type="cellIs" dxfId="53" priority="54" operator="notEqual">
      <formula>"E"</formula>
    </cfRule>
  </conditionalFormatting>
  <conditionalFormatting sqref="O3">
    <cfRule type="cellIs" dxfId="52" priority="53" operator="notEqual">
      <formula>"L"</formula>
    </cfRule>
  </conditionalFormatting>
  <conditionalFormatting sqref="P3">
    <cfRule type="cellIs" dxfId="51" priority="52" operator="notEqual">
      <formula>"I"</formula>
    </cfRule>
  </conditionalFormatting>
  <conditionalFormatting sqref="Q3">
    <cfRule type="cellIs" dxfId="50" priority="51" operator="notEqual">
      <formula>"T"</formula>
    </cfRule>
  </conditionalFormatting>
  <conditionalFormatting sqref="R3">
    <cfRule type="cellIs" dxfId="49" priority="50" operator="notEqual">
      <formula>"E"</formula>
    </cfRule>
  </conditionalFormatting>
  <conditionalFormatting sqref="S3">
    <cfRule type="cellIs" dxfId="48" priority="49" operator="notEqual">
      <formula>"V"</formula>
    </cfRule>
  </conditionalFormatting>
  <conditionalFormatting sqref="T3">
    <cfRule type="cellIs" dxfId="47" priority="48" operator="notEqual">
      <formula>"D"</formula>
    </cfRule>
  </conditionalFormatting>
  <conditionalFormatting sqref="U3">
    <cfRule type="cellIs" dxfId="46" priority="47" operator="notEqual">
      <formula>"E"</formula>
    </cfRule>
  </conditionalFormatting>
  <conditionalFormatting sqref="V3">
    <cfRule type="cellIs" dxfId="45" priority="46" operator="notEqual">
      <formula>"L"</formula>
    </cfRule>
  </conditionalFormatting>
  <conditionalFormatting sqref="W3">
    <cfRule type="cellIs" dxfId="44" priority="45" operator="notEqual">
      <formula>"A"</formula>
    </cfRule>
  </conditionalFormatting>
  <conditionalFormatting sqref="K5">
    <cfRule type="cellIs" dxfId="43" priority="44" operator="notEqual">
      <formula>"D"</formula>
    </cfRule>
  </conditionalFormatting>
  <conditionalFormatting sqref="L5">
    <cfRule type="cellIs" dxfId="42" priority="43" operator="notEqual">
      <formula>"E"</formula>
    </cfRule>
  </conditionalFormatting>
  <conditionalFormatting sqref="M5">
    <cfRule type="cellIs" dxfId="41" priority="42" operator="notEqual">
      <formula>"L"</formula>
    </cfRule>
  </conditionalFormatting>
  <conditionalFormatting sqref="N5">
    <cfRule type="cellIs" dxfId="40" priority="41" operator="notEqual">
      <formula>"O"</formula>
    </cfRule>
  </conditionalFormatting>
  <conditionalFormatting sqref="O5">
    <cfRule type="cellIs" dxfId="39" priority="40" operator="notEqual">
      <formula>"V"</formula>
    </cfRule>
  </conditionalFormatting>
  <conditionalFormatting sqref="P5">
    <cfRule type="cellIs" dxfId="38" priority="39" operator="notEqual">
      <formula>"N"</formula>
    </cfRule>
  </conditionalFormatting>
  <conditionalFormatting sqref="Q5">
    <cfRule type="cellIs" dxfId="37" priority="38" operator="notEqual">
      <formula>"A"</formula>
    </cfRule>
  </conditionalFormatting>
  <conditionalFormatting sqref="R5">
    <cfRule type="cellIs" dxfId="36" priority="37" operator="notEqual">
      <formula>"N"</formula>
    </cfRule>
  </conditionalFormatting>
  <conditionalFormatting sqref="S5">
    <cfRule type="cellIs" dxfId="35" priority="36" operator="notEqual">
      <formula>"A"</formula>
    </cfRule>
  </conditionalFormatting>
  <conditionalFormatting sqref="T5">
    <cfRule type="cellIs" dxfId="34" priority="35" operator="notEqual">
      <formula>"L"</formula>
    </cfRule>
  </conditionalFormatting>
  <conditionalFormatting sqref="U5">
    <cfRule type="cellIs" dxfId="33" priority="34" operator="notEqual">
      <formula>"O"</formula>
    </cfRule>
  </conditionalFormatting>
  <conditionalFormatting sqref="V5">
    <cfRule type="cellIs" dxfId="32" priority="33" operator="notEqual">
      <formula>"G"</formula>
    </cfRule>
  </conditionalFormatting>
  <conditionalFormatting sqref="W5">
    <cfRule type="cellIs" dxfId="31" priority="32" operator="notEqual">
      <formula>"A"</formula>
    </cfRule>
  </conditionalFormatting>
  <conditionalFormatting sqref="B7">
    <cfRule type="cellIs" dxfId="30" priority="31" operator="notEqual">
      <formula>"R"</formula>
    </cfRule>
  </conditionalFormatting>
  <conditionalFormatting sqref="C7">
    <cfRule type="cellIs" dxfId="29" priority="30" operator="notEqual">
      <formula>"G"</formula>
    </cfRule>
  </conditionalFormatting>
  <conditionalFormatting sqref="D7">
    <cfRule type="cellIs" dxfId="28" priority="29" operator="notEqual">
      <formula>"A"</formula>
    </cfRule>
  </conditionalFormatting>
  <conditionalFormatting sqref="E7">
    <cfRule type="cellIs" dxfId="27" priority="28" operator="notEqual">
      <formula>"N"</formula>
    </cfRule>
  </conditionalFormatting>
  <conditionalFormatting sqref="F7">
    <cfRule type="cellIs" dxfId="26" priority="27" operator="notEqual">
      <formula>"I"</formula>
    </cfRule>
  </conditionalFormatting>
  <conditionalFormatting sqref="G7">
    <cfRule type="cellIs" dxfId="25" priority="26" operator="notEqual">
      <formula>"Z"</formula>
    </cfRule>
  </conditionalFormatting>
  <conditionalFormatting sqref="H7">
    <cfRule type="cellIs" dxfId="24" priority="25" operator="notEqual">
      <formula>"A"</formula>
    </cfRule>
  </conditionalFormatting>
  <conditionalFormatting sqref="I7">
    <cfRule type="cellIs" dxfId="23" priority="24" operator="notEqual">
      <formula>"C"</formula>
    </cfRule>
  </conditionalFormatting>
  <conditionalFormatting sqref="J7">
    <cfRule type="cellIs" dxfId="22" priority="23" operator="notEqual">
      <formula>"I"</formula>
    </cfRule>
  </conditionalFormatting>
  <conditionalFormatting sqref="K7">
    <cfRule type="cellIs" dxfId="21" priority="22" operator="notEqual">
      <formula>"J"</formula>
    </cfRule>
  </conditionalFormatting>
  <conditionalFormatting sqref="L7">
    <cfRule type="cellIs" dxfId="20" priority="21" operator="notEqual">
      <formula>"S"</formula>
    </cfRule>
  </conditionalFormatting>
  <conditionalFormatting sqref="M7">
    <cfRule type="cellIs" dxfId="19" priority="20" operator="notEqual">
      <formula>"K"</formula>
    </cfRule>
  </conditionalFormatting>
  <conditionalFormatting sqref="N7">
    <cfRule type="cellIs" dxfId="18" priority="19" operator="notEqual">
      <formula>"A"</formula>
    </cfRule>
  </conditionalFormatting>
  <conditionalFormatting sqref="O7">
    <cfRule type="cellIs" dxfId="17" priority="18" operator="notEqual">
      <formula>"S"</formula>
    </cfRule>
  </conditionalFormatting>
  <conditionalFormatting sqref="Q7">
    <cfRule type="cellIs" dxfId="16" priority="17" operator="notEqual">
      <formula>"R"</formula>
    </cfRule>
  </conditionalFormatting>
  <conditionalFormatting sqref="R7">
    <cfRule type="cellIs" dxfId="15" priority="16" operator="notEqual">
      <formula>"U"</formula>
    </cfRule>
  </conditionalFormatting>
  <conditionalFormatting sqref="S7">
    <cfRule type="cellIs" dxfId="14" priority="15" operator="notEqual">
      <formula>"K"</formula>
    </cfRule>
  </conditionalFormatting>
  <conditionalFormatting sqref="T7">
    <cfRule type="cellIs" dxfId="13" priority="14" operator="notEqual">
      <formula>"T"</formula>
    </cfRule>
  </conditionalFormatting>
  <conditionalFormatting sqref="U7">
    <cfRule type="cellIs" dxfId="12" priority="13" operator="notEqual">
      <formula>"U"</formula>
    </cfRule>
  </conditionalFormatting>
  <conditionalFormatting sqref="V7">
    <cfRule type="cellIs" dxfId="11" priority="12" operator="notEqual">
      <formula>"R"</formula>
    </cfRule>
  </conditionalFormatting>
  <conditionalFormatting sqref="W7">
    <cfRule type="cellIs" dxfId="10" priority="11" operator="notEqual">
      <formula>"A"</formula>
    </cfRule>
  </conditionalFormatting>
  <conditionalFormatting sqref="G2">
    <cfRule type="cellIs" dxfId="9" priority="10" operator="notEqual">
      <formula>"Z"</formula>
    </cfRule>
  </conditionalFormatting>
  <conditionalFormatting sqref="H2">
    <cfRule type="cellIs" dxfId="8" priority="9" operator="notEqual">
      <formula>"A"</formula>
    </cfRule>
  </conditionalFormatting>
  <conditionalFormatting sqref="I2">
    <cfRule type="cellIs" dxfId="7" priority="8" operator="notEqual">
      <formula>"K"</formula>
    </cfRule>
  </conditionalFormatting>
  <conditionalFormatting sqref="J2">
    <cfRule type="cellIs" dxfId="6" priority="7" operator="notEqual">
      <formula>"O"</formula>
    </cfRule>
  </conditionalFormatting>
  <conditionalFormatting sqref="K2">
    <cfRule type="cellIs" dxfId="5" priority="6" operator="notEqual">
      <formula>"N"</formula>
    </cfRule>
  </conditionalFormatting>
  <conditionalFormatting sqref="L2">
    <cfRule type="cellIs" dxfId="4" priority="5" operator="notEqual">
      <formula>"O"</formula>
    </cfRule>
  </conditionalFormatting>
  <conditionalFormatting sqref="M2">
    <cfRule type="cellIs" dxfId="3" priority="4" operator="notEqual">
      <formula>"D"</formula>
    </cfRule>
  </conditionalFormatting>
  <conditionalFormatting sqref="N2">
    <cfRule type="cellIs" dxfId="2" priority="3" operator="notEqual">
      <formula>"A"</formula>
    </cfRule>
  </conditionalFormatting>
  <conditionalFormatting sqref="O2">
    <cfRule type="cellIs" dxfId="1" priority="2" operator="notEqual">
      <formula>"J"</formula>
    </cfRule>
  </conditionalFormatting>
  <conditionalFormatting sqref="P2">
    <cfRule type="cellIs" dxfId="0" priority="1" operator="notEqual">
      <formula>"A"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Z147"/>
  <sheetViews>
    <sheetView zoomScaleNormal="100" workbookViewId="0">
      <selection activeCell="V30" sqref="V30"/>
    </sheetView>
  </sheetViews>
  <sheetFormatPr defaultRowHeight="15" x14ac:dyDescent="0.25"/>
  <cols>
    <col min="1" max="156" width="2.42578125" customWidth="1"/>
  </cols>
  <sheetData>
    <row r="1" spans="1:17" ht="13.9" customHeight="1" x14ac:dyDescent="0.25">
      <c r="A1" t="s">
        <v>32</v>
      </c>
      <c r="K1" s="3"/>
      <c r="L1" s="3"/>
      <c r="M1" s="3"/>
      <c r="N1" s="3"/>
      <c r="O1" s="3"/>
      <c r="P1" s="3"/>
      <c r="Q1" s="3"/>
    </row>
    <row r="2" spans="1:17" ht="13.9" customHeight="1" x14ac:dyDescent="0.25">
      <c r="A2" s="21">
        <v>1</v>
      </c>
      <c r="N2" s="19"/>
    </row>
    <row r="3" spans="1:17" ht="13.9" customHeight="1" x14ac:dyDescent="0.25">
      <c r="A3" s="21">
        <v>2</v>
      </c>
      <c r="J3" s="19"/>
      <c r="M3" s="19"/>
    </row>
    <row r="4" spans="1:17" ht="13.9" customHeight="1" x14ac:dyDescent="0.25">
      <c r="A4" s="21">
        <v>3</v>
      </c>
      <c r="D4" s="19"/>
    </row>
    <row r="5" spans="1:17" ht="13.9" customHeight="1" x14ac:dyDescent="0.25">
      <c r="A5" s="21">
        <v>4</v>
      </c>
      <c r="D5" s="19"/>
    </row>
    <row r="6" spans="1:17" ht="13.9" customHeight="1" x14ac:dyDescent="0.25">
      <c r="A6" s="21">
        <v>5</v>
      </c>
      <c r="I6" s="19"/>
    </row>
    <row r="7" spans="1:17" ht="13.9" customHeight="1" x14ac:dyDescent="0.25">
      <c r="A7" s="21">
        <v>6</v>
      </c>
      <c r="D7" s="19"/>
    </row>
    <row r="8" spans="1:17" ht="13.9" customHeight="1" x14ac:dyDescent="0.25">
      <c r="A8" s="21">
        <v>7</v>
      </c>
      <c r="H8" s="19"/>
    </row>
    <row r="9" spans="1:17" ht="13.9" customHeight="1" x14ac:dyDescent="0.25">
      <c r="A9" s="21">
        <v>8</v>
      </c>
      <c r="K9" s="19"/>
    </row>
    <row r="10" spans="1:17" ht="13.9" customHeight="1" x14ac:dyDescent="0.25">
      <c r="A10" s="21">
        <v>9</v>
      </c>
      <c r="H10" s="19"/>
    </row>
    <row r="11" spans="1:17" ht="13.9" customHeight="1" x14ac:dyDescent="0.25">
      <c r="A11" s="22" t="s">
        <v>2</v>
      </c>
      <c r="B11" s="20"/>
      <c r="K11" s="19"/>
    </row>
    <row r="12" spans="1:17" ht="13.9" customHeight="1" x14ac:dyDescent="0.25">
      <c r="A12" s="22" t="s">
        <v>3</v>
      </c>
      <c r="E12" s="19"/>
    </row>
    <row r="13" spans="1:17" ht="13.9" customHeight="1" x14ac:dyDescent="0.25">
      <c r="A13" s="22" t="s">
        <v>4</v>
      </c>
      <c r="E13" s="19"/>
    </row>
    <row r="14" spans="1:17" ht="13.9" customHeight="1" x14ac:dyDescent="0.25">
      <c r="A14" s="22" t="s">
        <v>5</v>
      </c>
      <c r="N14" s="19"/>
    </row>
    <row r="15" spans="1:17" ht="13.9" customHeight="1" x14ac:dyDescent="0.25">
      <c r="A15" s="22" t="s">
        <v>6</v>
      </c>
      <c r="N15" s="19"/>
    </row>
    <row r="16" spans="1:17" ht="13.9" customHeight="1" x14ac:dyDescent="0.25">
      <c r="A16" s="22" t="s">
        <v>7</v>
      </c>
      <c r="L16" s="19"/>
    </row>
    <row r="17" spans="1:52" ht="13.9" customHeight="1" x14ac:dyDescent="0.25">
      <c r="A17" s="22" t="s">
        <v>8</v>
      </c>
      <c r="M17" s="19"/>
    </row>
    <row r="18" spans="1:52" ht="13.9" customHeight="1" x14ac:dyDescent="0.25">
      <c r="A18" s="22" t="s">
        <v>9</v>
      </c>
      <c r="G18" s="19"/>
      <c r="N18" s="19"/>
      <c r="AZ18" t="s">
        <v>1</v>
      </c>
    </row>
    <row r="19" spans="1:52" ht="13.9" customHeight="1" x14ac:dyDescent="0.25">
      <c r="A19" s="22" t="s">
        <v>10</v>
      </c>
      <c r="K19" s="19"/>
    </row>
    <row r="20" spans="1:52" ht="13.9" customHeight="1" x14ac:dyDescent="0.25">
      <c r="A20" s="22" t="s">
        <v>30</v>
      </c>
      <c r="I20" s="19"/>
      <c r="K20" s="19"/>
    </row>
    <row r="21" spans="1:52" ht="13.9" customHeight="1" x14ac:dyDescent="0.25">
      <c r="A21" t="s">
        <v>0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</row>
    <row r="22" spans="1:52" ht="13.9" customHeight="1" x14ac:dyDescent="0.25">
      <c r="A22" s="9">
        <v>1</v>
      </c>
      <c r="B22" t="s">
        <v>11</v>
      </c>
    </row>
    <row r="23" spans="1:52" ht="13.9" customHeight="1" x14ac:dyDescent="0.25">
      <c r="A23" s="13">
        <v>2</v>
      </c>
      <c r="B23" t="s">
        <v>12</v>
      </c>
    </row>
    <row r="24" spans="1:52" ht="13.9" customHeight="1" x14ac:dyDescent="0.25">
      <c r="A24" s="3"/>
      <c r="B24" t="s">
        <v>13</v>
      </c>
    </row>
    <row r="25" spans="1:52" ht="13.9" customHeight="1" x14ac:dyDescent="0.25">
      <c r="A25" s="14">
        <v>3</v>
      </c>
      <c r="B25" t="s">
        <v>14</v>
      </c>
    </row>
    <row r="26" spans="1:52" ht="13.9" customHeight="1" x14ac:dyDescent="0.25">
      <c r="A26" s="8">
        <v>4</v>
      </c>
      <c r="B26" t="s">
        <v>15</v>
      </c>
    </row>
    <row r="27" spans="1:52" ht="13.9" customHeight="1" x14ac:dyDescent="0.25">
      <c r="A27" s="10">
        <v>5</v>
      </c>
      <c r="B27" t="s">
        <v>16</v>
      </c>
    </row>
    <row r="28" spans="1:52" ht="13.9" customHeight="1" x14ac:dyDescent="0.25">
      <c r="A28" s="15">
        <v>6</v>
      </c>
      <c r="B28" t="s">
        <v>17</v>
      </c>
    </row>
    <row r="29" spans="1:52" ht="13.9" customHeight="1" x14ac:dyDescent="0.25">
      <c r="A29" s="12">
        <v>7</v>
      </c>
      <c r="B29" t="s">
        <v>18</v>
      </c>
    </row>
    <row r="30" spans="1:52" ht="13.9" customHeight="1" x14ac:dyDescent="0.25">
      <c r="A30" s="3">
        <v>8</v>
      </c>
      <c r="B30" t="s">
        <v>19</v>
      </c>
    </row>
    <row r="31" spans="1:52" ht="13.9" customHeight="1" x14ac:dyDescent="0.25">
      <c r="A31" s="6">
        <v>9</v>
      </c>
      <c r="B31" t="s">
        <v>20</v>
      </c>
    </row>
    <row r="32" spans="1:52" ht="13.9" customHeight="1" x14ac:dyDescent="0.25">
      <c r="A32" s="7">
        <v>10</v>
      </c>
      <c r="B32" t="s">
        <v>21</v>
      </c>
    </row>
    <row r="33" spans="1:2" ht="13.9" customHeight="1" x14ac:dyDescent="0.25">
      <c r="A33" s="14">
        <v>11</v>
      </c>
      <c r="B33" t="s">
        <v>22</v>
      </c>
    </row>
    <row r="34" spans="1:2" ht="13.9" customHeight="1" x14ac:dyDescent="0.25">
      <c r="A34" s="8">
        <v>12</v>
      </c>
      <c r="B34" t="s">
        <v>23</v>
      </c>
    </row>
    <row r="35" spans="1:2" ht="13.9" customHeight="1" x14ac:dyDescent="0.25">
      <c r="A35" s="10">
        <v>13</v>
      </c>
      <c r="B35" t="s">
        <v>24</v>
      </c>
    </row>
    <row r="36" spans="1:2" ht="13.9" customHeight="1" x14ac:dyDescent="0.25">
      <c r="A36" s="11">
        <v>14</v>
      </c>
      <c r="B36" t="s">
        <v>25</v>
      </c>
    </row>
    <row r="37" spans="1:2" ht="13.9" customHeight="1" x14ac:dyDescent="0.25">
      <c r="A37" s="12">
        <v>15</v>
      </c>
      <c r="B37" t="s">
        <v>26</v>
      </c>
    </row>
    <row r="38" spans="1:2" ht="13.9" customHeight="1" x14ac:dyDescent="0.25">
      <c r="A38" s="4" t="s">
        <v>8</v>
      </c>
      <c r="B38" t="s">
        <v>27</v>
      </c>
    </row>
    <row r="39" spans="1:2" ht="13.9" customHeight="1" x14ac:dyDescent="0.25">
      <c r="A39" s="16" t="s">
        <v>9</v>
      </c>
      <c r="B39" t="s">
        <v>28</v>
      </c>
    </row>
    <row r="40" spans="1:2" ht="13.9" customHeight="1" x14ac:dyDescent="0.25">
      <c r="A40" s="17" t="s">
        <v>10</v>
      </c>
      <c r="B40" t="s">
        <v>29</v>
      </c>
    </row>
    <row r="41" spans="1:2" ht="13.9" customHeight="1" x14ac:dyDescent="0.25">
      <c r="A41" s="18" t="s">
        <v>30</v>
      </c>
      <c r="B41" t="s">
        <v>31</v>
      </c>
    </row>
    <row r="42" spans="1:2" ht="13.9" customHeight="1" x14ac:dyDescent="0.25">
      <c r="A42" s="5"/>
    </row>
    <row r="43" spans="1:2" ht="13.9" customHeight="1" x14ac:dyDescent="0.25">
      <c r="A43" s="4"/>
    </row>
    <row r="44" spans="1:2" ht="13.9" customHeight="1" x14ac:dyDescent="0.25"/>
    <row r="45" spans="1:2" ht="13.9" customHeight="1" x14ac:dyDescent="0.25"/>
    <row r="46" spans="1:2" ht="13.9" customHeight="1" x14ac:dyDescent="0.25"/>
    <row r="47" spans="1:2" ht="13.9" customHeight="1" x14ac:dyDescent="0.25"/>
    <row r="48" spans="1:2" ht="13.9" customHeight="1" x14ac:dyDescent="0.25"/>
    <row r="49" ht="13.9" customHeight="1" x14ac:dyDescent="0.25"/>
    <row r="50" ht="13.9" customHeight="1" x14ac:dyDescent="0.25"/>
    <row r="51" ht="13.9" customHeight="1" x14ac:dyDescent="0.25"/>
    <row r="52" ht="13.9" customHeight="1" x14ac:dyDescent="0.25"/>
    <row r="53" ht="13.9" customHeight="1" x14ac:dyDescent="0.25"/>
    <row r="54" ht="13.9" customHeight="1" x14ac:dyDescent="0.25"/>
    <row r="55" ht="13.9" customHeight="1" x14ac:dyDescent="0.25"/>
    <row r="56" ht="13.9" customHeight="1" x14ac:dyDescent="0.25"/>
    <row r="57" ht="13.9" customHeight="1" x14ac:dyDescent="0.25"/>
    <row r="58" ht="13.9" customHeight="1" x14ac:dyDescent="0.25"/>
    <row r="59" ht="13.9" customHeight="1" x14ac:dyDescent="0.25"/>
    <row r="60" ht="13.9" customHeight="1" x14ac:dyDescent="0.25"/>
    <row r="61" ht="13.9" customHeight="1" x14ac:dyDescent="0.25"/>
    <row r="62" ht="13.9" customHeight="1" x14ac:dyDescent="0.25"/>
    <row r="63" ht="13.9" customHeight="1" x14ac:dyDescent="0.25"/>
    <row r="64" ht="13.9" customHeight="1" x14ac:dyDescent="0.25"/>
    <row r="65" ht="13.9" customHeight="1" x14ac:dyDescent="0.25"/>
    <row r="66" ht="13.9" customHeight="1" x14ac:dyDescent="0.25"/>
    <row r="67" ht="13.9" customHeight="1" x14ac:dyDescent="0.25"/>
    <row r="68" ht="13.9" customHeight="1" x14ac:dyDescent="0.25"/>
    <row r="69" ht="13.9" customHeight="1" x14ac:dyDescent="0.25"/>
    <row r="70" ht="13.9" customHeight="1" x14ac:dyDescent="0.25"/>
    <row r="71" ht="13.9" customHeight="1" x14ac:dyDescent="0.25"/>
    <row r="72" ht="13.9" customHeight="1" x14ac:dyDescent="0.25"/>
    <row r="73" ht="13.9" customHeight="1" x14ac:dyDescent="0.25"/>
    <row r="74" ht="13.9" customHeight="1" x14ac:dyDescent="0.25"/>
    <row r="75" ht="13.9" customHeight="1" x14ac:dyDescent="0.25"/>
    <row r="76" ht="13.9" customHeight="1" x14ac:dyDescent="0.25"/>
    <row r="77" ht="13.9" customHeight="1" x14ac:dyDescent="0.25"/>
    <row r="78" ht="13.9" customHeight="1" x14ac:dyDescent="0.25"/>
    <row r="79" ht="13.9" customHeight="1" x14ac:dyDescent="0.25"/>
    <row r="80" ht="13.9" customHeight="1" x14ac:dyDescent="0.25"/>
    <row r="81" ht="13.9" customHeight="1" x14ac:dyDescent="0.25"/>
    <row r="82" ht="13.9" customHeight="1" x14ac:dyDescent="0.25"/>
    <row r="83" ht="13.9" customHeight="1" x14ac:dyDescent="0.25"/>
    <row r="84" ht="13.9" customHeight="1" x14ac:dyDescent="0.25"/>
    <row r="85" ht="13.9" customHeight="1" x14ac:dyDescent="0.25"/>
    <row r="86" ht="13.9" customHeight="1" x14ac:dyDescent="0.25"/>
    <row r="87" ht="13.9" customHeight="1" x14ac:dyDescent="0.25"/>
    <row r="88" ht="13.9" customHeight="1" x14ac:dyDescent="0.25"/>
    <row r="89" ht="13.9" customHeight="1" x14ac:dyDescent="0.25"/>
    <row r="90" ht="13.9" customHeight="1" x14ac:dyDescent="0.25"/>
    <row r="91" ht="13.9" customHeight="1" x14ac:dyDescent="0.25"/>
    <row r="92" ht="13.9" customHeight="1" x14ac:dyDescent="0.25"/>
    <row r="93" ht="13.9" customHeight="1" x14ac:dyDescent="0.25"/>
    <row r="94" ht="13.9" customHeight="1" x14ac:dyDescent="0.25"/>
    <row r="95" ht="13.9" customHeight="1" x14ac:dyDescent="0.25"/>
    <row r="96" ht="13.9" customHeight="1" x14ac:dyDescent="0.25"/>
    <row r="97" ht="13.9" customHeight="1" x14ac:dyDescent="0.25"/>
    <row r="98" ht="13.9" customHeight="1" x14ac:dyDescent="0.25"/>
    <row r="99" ht="13.9" customHeight="1" x14ac:dyDescent="0.25"/>
    <row r="100" ht="13.9" customHeight="1" x14ac:dyDescent="0.25"/>
    <row r="101" ht="13.9" customHeight="1" x14ac:dyDescent="0.25"/>
    <row r="102" ht="13.9" customHeight="1" x14ac:dyDescent="0.25"/>
    <row r="103" ht="13.9" customHeight="1" x14ac:dyDescent="0.25"/>
    <row r="104" ht="13.9" customHeight="1" x14ac:dyDescent="0.25"/>
    <row r="105" ht="13.9" customHeight="1" x14ac:dyDescent="0.25"/>
    <row r="106" ht="13.9" customHeight="1" x14ac:dyDescent="0.25"/>
    <row r="107" ht="13.9" customHeight="1" x14ac:dyDescent="0.25"/>
    <row r="108" ht="13.9" customHeight="1" x14ac:dyDescent="0.25"/>
    <row r="109" ht="13.9" customHeight="1" x14ac:dyDescent="0.25"/>
    <row r="110" ht="13.9" customHeight="1" x14ac:dyDescent="0.25"/>
    <row r="111" ht="13.9" customHeight="1" x14ac:dyDescent="0.25"/>
    <row r="112" ht="13.9" customHeight="1" x14ac:dyDescent="0.25"/>
    <row r="113" ht="13.9" customHeight="1" x14ac:dyDescent="0.25"/>
    <row r="114" ht="13.9" customHeight="1" x14ac:dyDescent="0.25"/>
    <row r="115" ht="13.9" customHeight="1" x14ac:dyDescent="0.25"/>
    <row r="116" ht="13.9" customHeight="1" x14ac:dyDescent="0.25"/>
    <row r="117" ht="13.9" customHeight="1" x14ac:dyDescent="0.25"/>
    <row r="118" ht="13.9" customHeight="1" x14ac:dyDescent="0.25"/>
    <row r="119" ht="13.9" customHeight="1" x14ac:dyDescent="0.25"/>
    <row r="120" ht="13.9" customHeight="1" x14ac:dyDescent="0.25"/>
    <row r="121" ht="13.9" customHeight="1" x14ac:dyDescent="0.25"/>
    <row r="122" ht="13.9" customHeight="1" x14ac:dyDescent="0.25"/>
    <row r="123" ht="13.9" customHeight="1" x14ac:dyDescent="0.25"/>
    <row r="124" ht="13.9" customHeight="1" x14ac:dyDescent="0.25"/>
    <row r="125" ht="13.9" customHeight="1" x14ac:dyDescent="0.25"/>
    <row r="126" ht="13.9" customHeight="1" x14ac:dyDescent="0.25"/>
    <row r="127" ht="13.9" customHeight="1" x14ac:dyDescent="0.25"/>
    <row r="128" ht="13.9" customHeight="1" x14ac:dyDescent="0.25"/>
    <row r="129" ht="13.9" customHeight="1" x14ac:dyDescent="0.25"/>
    <row r="130" ht="13.9" customHeight="1" x14ac:dyDescent="0.25"/>
    <row r="131" ht="13.9" customHeight="1" x14ac:dyDescent="0.25"/>
    <row r="132" ht="13.9" customHeight="1" x14ac:dyDescent="0.25"/>
    <row r="133" ht="13.9" customHeight="1" x14ac:dyDescent="0.25"/>
    <row r="134" ht="13.9" customHeight="1" x14ac:dyDescent="0.25"/>
    <row r="135" ht="13.9" customHeight="1" x14ac:dyDescent="0.25"/>
    <row r="136" ht="13.9" customHeight="1" x14ac:dyDescent="0.25"/>
    <row r="137" ht="13.9" customHeight="1" x14ac:dyDescent="0.25"/>
    <row r="138" ht="13.9" customHeight="1" x14ac:dyDescent="0.25"/>
    <row r="139" ht="13.9" customHeight="1" x14ac:dyDescent="0.25"/>
    <row r="140" ht="13.9" customHeight="1" x14ac:dyDescent="0.25"/>
    <row r="141" ht="13.9" customHeight="1" x14ac:dyDescent="0.25"/>
    <row r="142" ht="13.9" customHeight="1" x14ac:dyDescent="0.25"/>
    <row r="143" ht="13.9" customHeight="1" x14ac:dyDescent="0.25"/>
    <row r="144" ht="13.9" customHeight="1" x14ac:dyDescent="0.25"/>
    <row r="145" ht="13.9" customHeight="1" x14ac:dyDescent="0.25"/>
    <row r="146" ht="13.9" customHeight="1" x14ac:dyDescent="0.25"/>
    <row r="147" ht="13.9" customHeight="1" x14ac:dyDescent="0.25"/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5</vt:i4>
      </vt:variant>
    </vt:vector>
  </HeadingPairs>
  <TitlesOfParts>
    <vt:vector size="5" baseType="lpstr">
      <vt:lpstr>Zero waste</vt:lpstr>
      <vt:lpstr>List3</vt:lpstr>
      <vt:lpstr>vzorec</vt:lpstr>
      <vt:lpstr>KRIŽANKA21</vt:lpstr>
      <vt:lpstr>3.del 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Janez</dc:creator>
  <cp:lastModifiedBy>Janez Černilec</cp:lastModifiedBy>
  <cp:lastPrinted>2017-02-01T03:19:49Z</cp:lastPrinted>
  <dcterms:created xsi:type="dcterms:W3CDTF">2015-05-03T07:18:43Z</dcterms:created>
  <dcterms:modified xsi:type="dcterms:W3CDTF">2022-04-09T05:26:53Z</dcterms:modified>
</cp:coreProperties>
</file>