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oslovanje\_private\"/>
    </mc:Choice>
  </mc:AlternateContent>
  <bookViews>
    <workbookView xWindow="0" yWindow="0" windowWidth="23040" windowHeight="9396" firstSheet="4" activeTab="8"/>
  </bookViews>
  <sheets>
    <sheet name="opt_kol_narocila" sheetId="1" r:id="rId1"/>
    <sheet name="opt_kol_narocila100" sheetId="3" r:id="rId2"/>
    <sheet name="opt_kol_narocila200" sheetId="4" r:id="rId3"/>
    <sheet name="opt_kol_narocila300" sheetId="5" r:id="rId4"/>
    <sheet name="opt_kol_narocila400" sheetId="6" r:id="rId5"/>
    <sheet name="opt_kol_narocila500" sheetId="7" r:id="rId6"/>
    <sheet name="opt_kol_narocila2000" sheetId="9" r:id="rId7"/>
    <sheet name="opt_kol_narocila45000" sheetId="10" r:id="rId8"/>
    <sheet name="skupni_str_zalog_EUR" sheetId="2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7" i="1" l="1"/>
  <c r="B220" i="1"/>
  <c r="B218" i="1"/>
  <c r="B217" i="1"/>
  <c r="B158" i="1"/>
  <c r="B157" i="1"/>
  <c r="B90" i="1"/>
  <c r="B89" i="1"/>
  <c r="B88" i="1"/>
  <c r="B26" i="1"/>
  <c r="B25" i="1"/>
  <c r="B24" i="1"/>
  <c r="B23" i="1"/>
  <c r="B209" i="1"/>
  <c r="B210" i="1" s="1"/>
  <c r="B15" i="1"/>
  <c r="B15" i="3" l="1"/>
  <c r="B16" i="3" s="1"/>
  <c r="B11" i="3"/>
  <c r="B15" i="4"/>
  <c r="B16" i="4" s="1"/>
  <c r="B11" i="4"/>
  <c r="B17" i="4" s="1"/>
  <c r="B16" i="5"/>
  <c r="B15" i="5"/>
  <c r="B11" i="5"/>
  <c r="B17" i="5" s="1"/>
  <c r="B15" i="6"/>
  <c r="B16" i="6" s="1"/>
  <c r="B11" i="6"/>
  <c r="B15" i="7"/>
  <c r="B16" i="7" s="1"/>
  <c r="B11" i="7"/>
  <c r="B16" i="9"/>
  <c r="B17" i="9" s="1"/>
  <c r="B15" i="9"/>
  <c r="B11" i="9"/>
  <c r="B144" i="1"/>
  <c r="B156" i="1" s="1"/>
  <c r="B239" i="1"/>
  <c r="B226" i="1"/>
  <c r="B206" i="1"/>
  <c r="B211" i="1" s="1"/>
  <c r="B33" i="3"/>
  <c r="B177" i="1"/>
  <c r="B164" i="1"/>
  <c r="B147" i="1"/>
  <c r="B159" i="1" s="1"/>
  <c r="B139" i="1"/>
  <c r="B32" i="3"/>
  <c r="B73" i="1"/>
  <c r="B109" i="1"/>
  <c r="B96" i="1"/>
  <c r="B79" i="1"/>
  <c r="A9" i="2"/>
  <c r="B45" i="10"/>
  <c r="B33" i="10"/>
  <c r="B34" i="10" s="1"/>
  <c r="B39" i="10" s="1"/>
  <c r="B32" i="10"/>
  <c r="B27" i="10"/>
  <c r="B28" i="10" s="1"/>
  <c r="B50" i="10" s="1"/>
  <c r="B16" i="10"/>
  <c r="B15" i="10"/>
  <c r="B11" i="10"/>
  <c r="B17" i="10" s="1"/>
  <c r="A8" i="2"/>
  <c r="B45" i="9"/>
  <c r="B33" i="9"/>
  <c r="B34" i="9" s="1"/>
  <c r="B39" i="9" s="1"/>
  <c r="B32" i="9"/>
  <c r="B27" i="9"/>
  <c r="B28" i="9" s="1"/>
  <c r="B50" i="9" s="1"/>
  <c r="A6" i="2"/>
  <c r="B45" i="7"/>
  <c r="B33" i="7"/>
  <c r="B32" i="7"/>
  <c r="B27" i="7"/>
  <c r="B28" i="7" s="1"/>
  <c r="B50" i="7" s="1"/>
  <c r="A5" i="2"/>
  <c r="B45" i="6"/>
  <c r="B33" i="6"/>
  <c r="B32" i="6"/>
  <c r="B27" i="6"/>
  <c r="B28" i="6" s="1"/>
  <c r="B50" i="6" s="1"/>
  <c r="A4" i="2"/>
  <c r="B45" i="5"/>
  <c r="B33" i="5"/>
  <c r="B32" i="5"/>
  <c r="B27" i="5"/>
  <c r="B28" i="5" s="1"/>
  <c r="B50" i="5" s="1"/>
  <c r="A3" i="2"/>
  <c r="B45" i="4"/>
  <c r="B32" i="4"/>
  <c r="B27" i="4"/>
  <c r="B28" i="4" s="1"/>
  <c r="B50" i="4" s="1"/>
  <c r="B45" i="3"/>
  <c r="B27" i="3"/>
  <c r="B28" i="3" s="1"/>
  <c r="B50" i="3" s="1"/>
  <c r="B45" i="1"/>
  <c r="B32" i="1"/>
  <c r="B27" i="1"/>
  <c r="B28" i="1" s="1"/>
  <c r="B50" i="1" s="1"/>
  <c r="B16" i="1"/>
  <c r="B11" i="1"/>
  <c r="B213" i="1" l="1"/>
  <c r="B221" i="1"/>
  <c r="B141" i="1"/>
  <c r="B155" i="1"/>
  <c r="B160" i="1" s="1"/>
  <c r="B182" i="1" s="1"/>
  <c r="B80" i="1"/>
  <c r="B91" i="1"/>
  <c r="B75" i="1"/>
  <c r="B87" i="1"/>
  <c r="B17" i="3"/>
  <c r="B34" i="5"/>
  <c r="B39" i="5" s="1"/>
  <c r="B40" i="5" s="1"/>
  <c r="B51" i="5" s="1"/>
  <c r="B52" i="5" s="1"/>
  <c r="B17" i="6"/>
  <c r="B34" i="6"/>
  <c r="B39" i="6" s="1"/>
  <c r="B44" i="6" s="1"/>
  <c r="B46" i="6" s="1"/>
  <c r="B17" i="7"/>
  <c r="B17" i="1"/>
  <c r="B19" i="1" s="1"/>
  <c r="B148" i="1"/>
  <c r="A2" i="2"/>
  <c r="B34" i="3"/>
  <c r="B39" i="3" s="1"/>
  <c r="B44" i="3" s="1"/>
  <c r="B46" i="3" s="1"/>
  <c r="B44" i="10"/>
  <c r="B46" i="10" s="1"/>
  <c r="B40" i="10"/>
  <c r="B51" i="10" s="1"/>
  <c r="B52" i="10" s="1"/>
  <c r="B44" i="9"/>
  <c r="B46" i="9" s="1"/>
  <c r="B40" i="9"/>
  <c r="B51" i="9" s="1"/>
  <c r="B52" i="9" s="1"/>
  <c r="B34" i="7"/>
  <c r="B39" i="7" s="1"/>
  <c r="B40" i="7" s="1"/>
  <c r="B51" i="7" s="1"/>
  <c r="B52" i="7" s="1"/>
  <c r="B57" i="7" s="1"/>
  <c r="B33" i="4"/>
  <c r="B34" i="4" s="1"/>
  <c r="B39" i="4" s="1"/>
  <c r="B222" i="1" l="1"/>
  <c r="B244" i="1" s="1"/>
  <c r="B219" i="1"/>
  <c r="B149" i="1"/>
  <c r="B151" i="1" s="1"/>
  <c r="B165" i="1" s="1"/>
  <c r="B166" i="1" s="1"/>
  <c r="B171" i="1" s="1"/>
  <c r="B176" i="1" s="1"/>
  <c r="B178" i="1" s="1"/>
  <c r="B188" i="1" s="1"/>
  <c r="B92" i="1"/>
  <c r="B114" i="1" s="1"/>
  <c r="B81" i="1"/>
  <c r="B83" i="1" s="1"/>
  <c r="B97" i="1" s="1"/>
  <c r="B98" i="1" s="1"/>
  <c r="B103" i="1" s="1"/>
  <c r="B108" i="1" s="1"/>
  <c r="B110" i="1" s="1"/>
  <c r="B120" i="1" s="1"/>
  <c r="B44" i="5"/>
  <c r="B46" i="5" s="1"/>
  <c r="B56" i="5" s="1"/>
  <c r="B40" i="6"/>
  <c r="B51" i="6" s="1"/>
  <c r="B52" i="6" s="1"/>
  <c r="B57" i="6" s="1"/>
  <c r="B58" i="6" s="1"/>
  <c r="B57" i="10"/>
  <c r="C9" i="2"/>
  <c r="B56" i="10"/>
  <c r="B58" i="10" s="1"/>
  <c r="B9" i="2"/>
  <c r="B56" i="9"/>
  <c r="B8" i="2"/>
  <c r="B57" i="9"/>
  <c r="C8" i="2"/>
  <c r="B44" i="7"/>
  <c r="B46" i="7" s="1"/>
  <c r="B56" i="6"/>
  <c r="B5" i="2"/>
  <c r="B57" i="5"/>
  <c r="C4" i="2"/>
  <c r="A7" i="2"/>
  <c r="B40" i="3"/>
  <c r="B51" i="3" s="1"/>
  <c r="B52" i="3" s="1"/>
  <c r="B57" i="3" s="1"/>
  <c r="B56" i="3"/>
  <c r="B2" i="2"/>
  <c r="B44" i="4"/>
  <c r="B46" i="4" s="1"/>
  <c r="B40" i="4"/>
  <c r="B51" i="4" s="1"/>
  <c r="B52" i="4" s="1"/>
  <c r="B33" i="1"/>
  <c r="B34" i="1" s="1"/>
  <c r="B39" i="1" s="1"/>
  <c r="C5" i="2" l="1"/>
  <c r="D5" i="2" s="1"/>
  <c r="B4" i="2"/>
  <c r="D4" i="2" s="1"/>
  <c r="B58" i="5"/>
  <c r="B58" i="9"/>
  <c r="D9" i="2"/>
  <c r="D8" i="2"/>
  <c r="B56" i="7"/>
  <c r="B58" i="7" s="1"/>
  <c r="B6" i="2"/>
  <c r="B56" i="4"/>
  <c r="B3" i="2"/>
  <c r="B57" i="4"/>
  <c r="B58" i="4" s="1"/>
  <c r="C3" i="2"/>
  <c r="B172" i="1"/>
  <c r="B183" i="1" s="1"/>
  <c r="B184" i="1" s="1"/>
  <c r="B189" i="1" s="1"/>
  <c r="B190" i="1" s="1"/>
  <c r="B104" i="1"/>
  <c r="B115" i="1" s="1"/>
  <c r="B116" i="1" s="1"/>
  <c r="B121" i="1" s="1"/>
  <c r="B122" i="1" s="1"/>
  <c r="C2" i="2"/>
  <c r="D2" i="2" s="1"/>
  <c r="B58" i="3"/>
  <c r="B40" i="1"/>
  <c r="B51" i="1" s="1"/>
  <c r="B52" i="1" s="1"/>
  <c r="B44" i="1"/>
  <c r="B46" i="1" s="1"/>
  <c r="D3" i="2" l="1"/>
  <c r="B56" i="1"/>
  <c r="B7" i="2"/>
  <c r="B57" i="1"/>
  <c r="C6" i="2"/>
  <c r="D6" i="2" s="1"/>
  <c r="C7" i="2"/>
  <c r="D7" i="2" l="1"/>
  <c r="B58" i="1"/>
  <c r="B228" i="1" l="1"/>
  <c r="B233" i="1" s="1"/>
  <c r="B238" i="1" l="1"/>
  <c r="B240" i="1" s="1"/>
  <c r="B250" i="1" s="1"/>
  <c r="B234" i="1"/>
  <c r="B245" i="1" s="1"/>
  <c r="B246" i="1" s="1"/>
  <c r="B251" i="1" l="1"/>
  <c r="B252" i="1" s="1"/>
</calcChain>
</file>

<file path=xl/comments1.xml><?xml version="1.0" encoding="utf-8"?>
<comments xmlns="http://schemas.openxmlformats.org/spreadsheetml/2006/main">
  <authors>
    <author>Janez</author>
  </authors>
  <commentList>
    <comment ref="B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letno porabo s pomočjo zgornjih podatkov.
</t>
        </r>
      </text>
    </comment>
    <comment ref="B10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stroške naročila s pomočjo zgornjih podatkov.
</t>
        </r>
      </text>
    </comment>
    <comment ref="B1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nabavno ceno s pomočjo zgornjih podatkov.
</t>
        </r>
      </text>
    </comment>
    <comment ref="B1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obresti v % pomočjo zgornjih podatkov.
</t>
        </r>
      </text>
    </comment>
    <comment ref="B14" authorId="0" shapeId="0">
      <text>
        <r>
          <rPr>
            <sz val="9"/>
            <color indexed="81"/>
            <rFont val="Segoe UI"/>
            <family val="2"/>
            <charset val="238"/>
          </rPr>
          <t>Vpišite letne stroške skladiščenja v  s pomočjo zgornjih podatkov.
%</t>
        </r>
      </text>
    </comment>
    <comment ref="B71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povečanje porabe blaga v %. Če se poveča poraba blaga za 25 %, je potrebno zapisati 125%
</t>
        </r>
      </text>
    </comment>
    <comment ref="B7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letno porabo iz starih podatkov
</t>
        </r>
      </text>
    </comment>
    <comment ref="B7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nabavno ceno iz starih podatkov.
</t>
        </r>
      </text>
    </comment>
    <comment ref="B7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obresti v % iz starih podatkov
</t>
        </r>
      </text>
    </comment>
    <comment ref="B7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letne stroške skladiščenja v % iz starih podatkov.
</t>
        </r>
      </text>
    </comment>
    <comment ref="B137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% povečanja porabe blaga. Če se poveča za 25% zapišite 125%
</t>
        </r>
      </text>
    </comment>
    <comment ref="B13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Prepišite staro porabo iz naloge.
</t>
        </r>
      </text>
    </comment>
    <comment ref="B142" authorId="0" shapeId="0">
      <text>
        <r>
          <rPr>
            <sz val="9"/>
            <color indexed="81"/>
            <rFont val="Segoe UI"/>
            <family val="2"/>
            <charset val="238"/>
          </rPr>
          <t xml:space="preserve">Ker se cena poveča za 5 %, zapišite 105%
</t>
        </r>
      </text>
    </comment>
    <comment ref="B143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staro nabavno ceno iz naloge.
</t>
        </r>
      </text>
    </comment>
    <comment ref="B14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iz starih podatkov obresti v %
</t>
        </r>
      </text>
    </comment>
    <comment ref="B14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Zapišite letne stroške skladiščenja v % iz starih podatkov.
</t>
        </r>
      </text>
    </comment>
  </commentList>
</comments>
</file>

<file path=xl/comments2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100
</t>
        </r>
      </text>
    </comment>
  </commentList>
</comments>
</file>

<file path=xl/comments3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200
</t>
        </r>
      </text>
    </comment>
  </commentList>
</comments>
</file>

<file path=xl/comments4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300
</t>
        </r>
      </text>
    </comment>
  </commentList>
</comments>
</file>

<file path=xl/comments5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400
</t>
        </r>
      </text>
    </comment>
  </commentList>
</comments>
</file>

<file path=xl/comments6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500
</t>
        </r>
      </text>
    </comment>
  </commentList>
</comments>
</file>

<file path=xl/comments7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2000
</t>
        </r>
      </text>
    </comment>
  </commentList>
</comments>
</file>

<file path=xl/comments8.xml><?xml version="1.0" encoding="utf-8"?>
<comments xmlns="http://schemas.openxmlformats.org/spreadsheetml/2006/main">
  <authors>
    <author>Janez</author>
  </authors>
  <commentList>
    <comment ref="B19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vpišite optimalno količino naročila, in sicer 45000
</t>
        </r>
      </text>
    </comment>
  </commentList>
</comments>
</file>

<file path=xl/sharedStrings.xml><?xml version="1.0" encoding="utf-8"?>
<sst xmlns="http://schemas.openxmlformats.org/spreadsheetml/2006/main" count="519" uniqueCount="94">
  <si>
    <t>• letno potrebujete 45000 enot blaga,</t>
  </si>
  <si>
    <t>• stroški enkratnega naročila znašajo 1.600,00 EUR (ne glede na naročeno količino),</t>
  </si>
  <si>
    <t>• je cena blaga fco kupec 9000,00 EUR,</t>
  </si>
  <si>
    <t>• so letne obresti od kapitala 12 % in</t>
  </si>
  <si>
    <t>• so letni stroški skladiščenja 4 %.</t>
  </si>
  <si>
    <t>letna poraba</t>
  </si>
  <si>
    <t>stroški naročila</t>
  </si>
  <si>
    <t>nabavna cena</t>
  </si>
  <si>
    <t>obresti v %</t>
  </si>
  <si>
    <t>letni stroški skladiščenja v %</t>
  </si>
  <si>
    <t>optimalna količina naročila</t>
  </si>
  <si>
    <t>optimalna količina naročila 1</t>
  </si>
  <si>
    <t>optimalna količina naročila 2</t>
  </si>
  <si>
    <t>vrednost imenovalca</t>
  </si>
  <si>
    <t>koeficient</t>
  </si>
  <si>
    <t>obresti v %+letni str. skl. v %</t>
  </si>
  <si>
    <t>vrednost števca</t>
  </si>
  <si>
    <t>potenca</t>
  </si>
  <si>
    <t>2. Izračunajte letne stroške skladiščenja tega blaga.</t>
  </si>
  <si>
    <t>let. str. skl. v %+obresti v %</t>
  </si>
  <si>
    <t>letni stroški skladiščenja</t>
  </si>
  <si>
    <t>3. Izračunajte število naročanj</t>
  </si>
  <si>
    <t>količina naročila, zaokroži navzgor</t>
  </si>
  <si>
    <t>število naročanj</t>
  </si>
  <si>
    <t>Obdobje v dnevih</t>
  </si>
  <si>
    <t>5. stroške naročanja</t>
  </si>
  <si>
    <t>4. čas skladiščenja</t>
  </si>
  <si>
    <t>stroški naročanja</t>
  </si>
  <si>
    <t>6. stroški skladiščenja</t>
  </si>
  <si>
    <t>stroški skladiščenja na dan</t>
  </si>
  <si>
    <t>povprečni čas skladiščenja</t>
  </si>
  <si>
    <t>stroški skladiščenja</t>
  </si>
  <si>
    <t>7. skupni stroški zalog</t>
  </si>
  <si>
    <t>skupni stroški zalog</t>
  </si>
  <si>
    <t>Čas skladiščenja v dnevih</t>
  </si>
  <si>
    <t>Stroški naročanja</t>
  </si>
  <si>
    <t>Stroški skladiščenja</t>
  </si>
  <si>
    <t>Skupni stroški</t>
  </si>
  <si>
    <t>Količina naročila</t>
  </si>
  <si>
    <t xml:space="preserve"> naj sedaj naročijo, da bo količina naročila še vedno optimalna?</t>
  </si>
  <si>
    <t>stara letna poraba</t>
  </si>
  <si>
    <t>nova letna poraba</t>
  </si>
  <si>
    <t>Stari podatki:</t>
  </si>
  <si>
    <t>povečanje porabe blaga v %</t>
  </si>
  <si>
    <t>povečanje cene v %</t>
  </si>
  <si>
    <t>• je cena blaga fco kupec 900,00 EUR,</t>
  </si>
  <si>
    <t>Če se poraba blaga poveča, se optimalna količina naročila</t>
  </si>
  <si>
    <t>(zmanjša, poveča).</t>
  </si>
  <si>
    <t>stara nabavna cena</t>
  </si>
  <si>
    <t>nova nabavna cena</t>
  </si>
  <si>
    <t>Če se poveča cena blaga, se optimalna količina naročila</t>
  </si>
  <si>
    <t>Če se povečajo stroški skladiščenja, se optimalna količina naročila</t>
  </si>
  <si>
    <t>REŠITE SPODNJO NALOGO S POMOČJO ZGORNJIH PODATKOV!</t>
  </si>
  <si>
    <t>1. Želite naročiti določeno blago. Izračunajte kakšne stroške povzroči količina naročila 45000, če:</t>
  </si>
  <si>
    <t>1. Želite naročiti določeno blago. Izračunajte kakšne stroške povzroči količina naročila 2000, če:</t>
  </si>
  <si>
    <t>1. Želite naročiti določeno blago. Izračunajte kakšne stroške povzroči količina naročila 500, če:</t>
  </si>
  <si>
    <t>1. Želite naročiti določeno blago. Izračunajte kakšne stroške povzroči količina naročila 400, če:</t>
  </si>
  <si>
    <t>1. Želite naročiti določeno blago. Izračunajte kakšne stroške povzroči količina naročila 300, če:</t>
  </si>
  <si>
    <t>1. Želite naročiti določeno blago. Izračunajte kakšne stroške povzroči količina naročila 200, če:</t>
  </si>
  <si>
    <t>1. Želite naročiti določeno blago. Izračunajte kakšne stroške povzroči količina naročila 100, če:</t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</si>
  <si>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 Želite naročiti določeno blago. Izračunajte optimalno količino naročila, če:</t>
    </r>
  </si>
  <si>
    <t>Na osnovni zgornjih podatkov se bo samodejno izračunalo število naročanj.</t>
  </si>
  <si>
    <t>Na osnovni zgornjih podatkov se bo samodejno izračunal čas skladiščenja.</t>
  </si>
  <si>
    <t>Na osnovni zgornjih podatkov se bodo samodejno izračunali stroški naročanja.</t>
  </si>
  <si>
    <t>Na osnovni zgornjih podatkov se bodo samodejno izračunali skupni stroški zalog.</t>
  </si>
  <si>
    <t>Na osnovni zgornjih podatkov se bodo samodejno izračunali stroški skladiščenja.</t>
  </si>
  <si>
    <r>
      <rPr>
        <b/>
        <sz val="11"/>
        <color theme="1"/>
        <rFont val="Calibri"/>
        <family val="2"/>
        <charset val="238"/>
        <scheme val="minor"/>
      </rPr>
      <t>4. naloga:</t>
    </r>
    <r>
      <rPr>
        <sz val="11"/>
        <color theme="1"/>
        <rFont val="Calibri"/>
        <family val="2"/>
        <charset val="238"/>
        <scheme val="minor"/>
      </rPr>
      <t xml:space="preserve"> Izračunajte letne stroške skladiščenja tega blaga.</t>
    </r>
  </si>
  <si>
    <t>Manjkajoče podatke prepišite iz zgornje naloge!</t>
  </si>
  <si>
    <t>Samodejno računanje število naročanj!</t>
  </si>
  <si>
    <t>Samodejno računanje časa skladiščenja!</t>
  </si>
  <si>
    <t>Samodejno računanje stroškov naročanja!</t>
  </si>
  <si>
    <t>Samodejno računanje stroškov skladiščenja</t>
  </si>
  <si>
    <t>Samodejno računanje stroškov skladiščenja!</t>
  </si>
  <si>
    <t>Samodejno računanje skupnih stroškov zalog</t>
  </si>
  <si>
    <t>Samodejno računanje skupnih stroškov zalog!</t>
  </si>
  <si>
    <t>Samodejno računanje število naročanj</t>
  </si>
  <si>
    <t>Samodejno računanje čas skladiščenja</t>
  </si>
  <si>
    <t>Samodejno računanje stroškov naročanja</t>
  </si>
  <si>
    <t xml:space="preserve"> </t>
  </si>
  <si>
    <t>števec/imenovalec</t>
  </si>
  <si>
    <t>optimalna količina 2</t>
  </si>
  <si>
    <t>obresti%</t>
  </si>
  <si>
    <t>% letni stroški skladiščenja</t>
  </si>
  <si>
    <t>Samodejni izračun letnih stroškov skladiščenja blaga</t>
  </si>
  <si>
    <t>Samodejni izračun števila naročanj</t>
  </si>
  <si>
    <t>Samodejni izračun časa skladiščenja</t>
  </si>
  <si>
    <t>Samodejni izračun stroškov naročanja</t>
  </si>
  <si>
    <t>samodejni izračun stroškov skladiščenja</t>
  </si>
  <si>
    <t>samodejni izračun skupnih stroškov zalog</t>
  </si>
  <si>
    <t>Samodejni Izračun letnih stroškov skladiščenja blaga.</t>
  </si>
  <si>
    <r>
      <rPr>
        <b/>
        <sz val="11"/>
        <color theme="1"/>
        <rFont val="Calibri"/>
        <family val="2"/>
        <charset val="238"/>
        <scheme val="minor"/>
      </rPr>
      <t>2. naloga:</t>
    </r>
    <r>
      <rPr>
        <sz val="11"/>
        <color theme="1"/>
        <rFont val="Calibri"/>
        <family val="2"/>
        <charset val="238"/>
        <scheme val="minor"/>
      </rPr>
      <t xml:space="preserve">  Z učinkovito raziskavo trga podjetje odkrije nov tržni segment kupcev in tako se poraba blaga poveča za četrtino (25%). Koliko enot blaga</t>
    </r>
  </si>
  <si>
    <r>
      <rPr>
        <b/>
        <sz val="11"/>
        <color theme="1"/>
        <rFont val="Calibri"/>
        <family val="2"/>
        <charset val="238"/>
        <scheme val="minor"/>
      </rPr>
      <t>3. naloga:</t>
    </r>
    <r>
      <rPr>
        <sz val="11"/>
        <color theme="1"/>
        <rFont val="Calibri"/>
        <family val="2"/>
        <charset val="238"/>
        <scheme val="minor"/>
      </rPr>
      <t xml:space="preserve">  Kolikšna bo optimalna količina naročila, če se poveča še cena blaga za 5 % in poraba blaga za 25%?</t>
    </r>
  </si>
  <si>
    <t>Samodejni izračun letnih stroškov skladiščenja blaga.</t>
  </si>
  <si>
    <r>
      <rPr>
        <b/>
        <sz val="11"/>
        <color theme="1"/>
        <rFont val="Calibri"/>
        <family val="2"/>
        <charset val="238"/>
        <scheme val="minor"/>
      </rPr>
      <t>4. naloga:</t>
    </r>
    <r>
      <rPr>
        <sz val="11"/>
        <color theme="1"/>
        <rFont val="Calibri"/>
        <family val="2"/>
        <charset val="238"/>
        <scheme val="minor"/>
      </rPr>
      <t xml:space="preserve"> Kolikšni so stroški skladiščenja, če je optimalna količina naročila 750 enot blaga?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</si>
</sst>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6" formatCode="0.000%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12" fontId="0" fillId="0" borderId="0" xfId="0" applyNumberFormat="1"/>
    <xf numFmtId="164" fontId="0" fillId="0" borderId="1" xfId="0" applyNumberFormat="1" applyBorder="1"/>
    <xf numFmtId="164" fontId="2" fillId="2" borderId="1" xfId="0" applyNumberFormat="1" applyFont="1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9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Protection="1"/>
    <xf numFmtId="164" fontId="2" fillId="2" borderId="1" xfId="0" applyNumberFormat="1" applyFont="1" applyFill="1" applyBorder="1" applyProtection="1"/>
    <xf numFmtId="0" fontId="3" fillId="3" borderId="1" xfId="0" applyFont="1" applyFill="1" applyBorder="1" applyProtection="1"/>
    <xf numFmtId="164" fontId="3" fillId="3" borderId="1" xfId="0" applyNumberFormat="1" applyFont="1" applyFill="1" applyBorder="1" applyProtection="1"/>
    <xf numFmtId="0" fontId="3" fillId="4" borderId="1" xfId="0" applyFont="1" applyFill="1" applyBorder="1" applyProtection="1"/>
    <xf numFmtId="2" fontId="3" fillId="4" borderId="1" xfId="0" applyNumberFormat="1" applyFont="1" applyFill="1" applyBorder="1" applyProtection="1"/>
    <xf numFmtId="164" fontId="3" fillId="4" borderId="1" xfId="0" applyNumberFormat="1" applyFont="1" applyFill="1" applyBorder="1" applyProtection="1"/>
    <xf numFmtId="0" fontId="0" fillId="5" borderId="2" xfId="0" applyFill="1" applyBorder="1" applyAlignment="1">
      <alignment horizontal="center"/>
    </xf>
    <xf numFmtId="0" fontId="3" fillId="6" borderId="1" xfId="0" applyFont="1" applyFill="1" applyBorder="1" applyProtection="1">
      <protection locked="0"/>
    </xf>
    <xf numFmtId="9" fontId="3" fillId="6" borderId="1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4" fontId="2" fillId="2" borderId="1" xfId="0" applyNumberFormat="1" applyFont="1" applyFill="1" applyBorder="1"/>
    <xf numFmtId="10" fontId="3" fillId="6" borderId="1" xfId="0" applyNumberFormat="1" applyFont="1" applyFill="1" applyBorder="1" applyProtection="1">
      <protection locked="0"/>
    </xf>
    <xf numFmtId="164" fontId="3" fillId="6" borderId="1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3" fontId="2" fillId="2" borderId="1" xfId="0" applyNumberFormat="1" applyFont="1" applyFill="1" applyBorder="1"/>
    <xf numFmtId="0" fontId="0" fillId="5" borderId="3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1" fillId="0" borderId="0" xfId="0" applyFont="1" applyProtection="1">
      <protection locked="0"/>
    </xf>
    <xf numFmtId="9" fontId="2" fillId="2" borderId="1" xfId="0" applyNumberFormat="1" applyFont="1" applyFill="1" applyBorder="1" applyProtection="1"/>
    <xf numFmtId="10" fontId="2" fillId="2" borderId="1" xfId="0" applyNumberFormat="1" applyFont="1" applyFill="1" applyBorder="1" applyProtection="1"/>
    <xf numFmtId="0" fontId="3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ill="1" applyProtection="1">
      <protection locked="0"/>
    </xf>
    <xf numFmtId="10" fontId="3" fillId="3" borderId="1" xfId="0" applyNumberFormat="1" applyFont="1" applyFill="1" applyBorder="1" applyProtection="1"/>
    <xf numFmtId="1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4" fontId="0" fillId="0" borderId="0" xfId="0" applyNumberFormat="1"/>
    <xf numFmtId="10" fontId="0" fillId="0" borderId="0" xfId="0" applyNumberFormat="1" applyProtection="1">
      <protection locked="0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0" fontId="2" fillId="2" borderId="1" xfId="0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skupni_str_zalog_EUR!$B$1</c:f>
              <c:strCache>
                <c:ptCount val="1"/>
                <c:pt idx="0">
                  <c:v>Stroški naročanja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skupni_str_zalog_EUR!$A$2:$A$9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skupni_str_zalog_EUR!$B$2:$B$9</c:f>
              <c:numCache>
                <c:formatCode>#,##0.00\ "€"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skupni_str_zalog_EUR!$C$1</c:f>
              <c:strCache>
                <c:ptCount val="1"/>
                <c:pt idx="0">
                  <c:v>Stroški skladiščenja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skupni_str_zalog_EUR!$A$2:$A$9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skupni_str_zalog_EUR!$C$2:$C$9</c:f>
              <c:numCache>
                <c:formatCode>#,##0.00\ "€"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skupni_str_zalog_EUR!$D$1</c:f>
              <c:strCache>
                <c:ptCount val="1"/>
                <c:pt idx="0">
                  <c:v>Skupni stroški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skupni_str_zalog_EUR!$A$2:$A$9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xVal>
          <c:yVal>
            <c:numRef>
              <c:f>skupni_str_zalog_EUR!$D$2:$D$9</c:f>
              <c:numCache>
                <c:formatCode>#,##0.00\ "€"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568040"/>
        <c:axId val="286568432"/>
      </c:scatterChart>
      <c:valAx>
        <c:axId val="286568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6568432"/>
        <c:crosses val="autoZero"/>
        <c:crossBetween val="midCat"/>
      </c:valAx>
      <c:valAx>
        <c:axId val="28656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6568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436418</xdr:colOff>
      <xdr:row>10</xdr:row>
      <xdr:rowOff>62345</xdr:rowOff>
    </xdr:from>
    <xdr:to>
      <xdr:col>11</xdr:col>
      <xdr:colOff>1095939</xdr:colOff>
      <xdr:row>14</xdr:row>
      <xdr:rowOff>16669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1454" y="1863436"/>
          <a:ext cx="6492285" cy="67476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194</xdr:row>
      <xdr:rowOff>123825</xdr:rowOff>
    </xdr:from>
    <xdr:to>
      <xdr:col>14</xdr:col>
      <xdr:colOff>478155</xdr:colOff>
      <xdr:row>198</xdr:row>
      <xdr:rowOff>169545</xdr:rowOff>
    </xdr:to>
    <xdr:pic>
      <xdr:nvPicPr>
        <xdr:cNvPr id="6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36356925"/>
          <a:ext cx="6078855" cy="769620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</xdr:row>
      <xdr:rowOff>0</xdr:rowOff>
    </xdr:from>
    <xdr:to>
      <xdr:col>13</xdr:col>
      <xdr:colOff>396285</xdr:colOff>
      <xdr:row>16</xdr:row>
      <xdr:rowOff>126120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377440"/>
          <a:ext cx="6492285" cy="674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13</xdr:col>
      <xdr:colOff>396285</xdr:colOff>
      <xdr:row>15</xdr:row>
      <xdr:rowOff>126120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194560"/>
          <a:ext cx="6492285" cy="674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13</xdr:col>
      <xdr:colOff>396285</xdr:colOff>
      <xdr:row>15</xdr:row>
      <xdr:rowOff>126120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194560"/>
          <a:ext cx="6492285" cy="6747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13</xdr:col>
      <xdr:colOff>396285</xdr:colOff>
      <xdr:row>15</xdr:row>
      <xdr:rowOff>126120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194560"/>
          <a:ext cx="6492285" cy="6747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13</xdr:col>
      <xdr:colOff>396285</xdr:colOff>
      <xdr:row>14</xdr:row>
      <xdr:rowOff>126120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011680"/>
          <a:ext cx="6492285" cy="6747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13</xdr:col>
      <xdr:colOff>396285</xdr:colOff>
      <xdr:row>15</xdr:row>
      <xdr:rowOff>126120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680" y="2194560"/>
          <a:ext cx="6492285" cy="6747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655320</xdr:colOff>
      <xdr:row>11</xdr:row>
      <xdr:rowOff>83820</xdr:rowOff>
    </xdr:from>
    <xdr:to>
      <xdr:col>13</xdr:col>
      <xdr:colOff>365805</xdr:colOff>
      <xdr:row>15</xdr:row>
      <xdr:rowOff>27060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2095500"/>
          <a:ext cx="6492285" cy="6747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975360</xdr:colOff>
      <xdr:row>11</xdr:row>
      <xdr:rowOff>99060</xdr:rowOff>
    </xdr:from>
    <xdr:to>
      <xdr:col>6</xdr:col>
      <xdr:colOff>495300</xdr:colOff>
      <xdr:row>26</xdr:row>
      <xdr:rowOff>99060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8"/>
  <sheetViews>
    <sheetView topLeftCell="A235" zoomScale="80" zoomScaleNormal="80" workbookViewId="0">
      <selection activeCell="B208" sqref="B208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  <col min="8" max="8" width="11.6640625" customWidth="1"/>
    <col min="9" max="9" width="10" bestFit="1" customWidth="1"/>
    <col min="12" max="12" width="16.109375" bestFit="1" customWidth="1"/>
    <col min="13" max="13" width="10" bestFit="1" customWidth="1"/>
  </cols>
  <sheetData>
    <row r="1" spans="1:3" x14ac:dyDescent="0.3">
      <c r="A1" t="s">
        <v>60</v>
      </c>
    </row>
    <row r="2" spans="1:3" x14ac:dyDescent="0.3">
      <c r="A2" t="s">
        <v>0</v>
      </c>
    </row>
    <row r="3" spans="1:3" x14ac:dyDescent="0.3">
      <c r="A3" t="s">
        <v>1</v>
      </c>
    </row>
    <row r="4" spans="1:3" x14ac:dyDescent="0.3">
      <c r="A4" t="s">
        <v>45</v>
      </c>
    </row>
    <row r="5" spans="1:3" x14ac:dyDescent="0.3">
      <c r="A5" t="s">
        <v>3</v>
      </c>
    </row>
    <row r="6" spans="1:3" x14ac:dyDescent="0.3">
      <c r="A6" t="s">
        <v>4</v>
      </c>
    </row>
    <row r="8" spans="1:3" x14ac:dyDescent="0.3">
      <c r="A8" s="2" t="s">
        <v>14</v>
      </c>
      <c r="B8" s="2">
        <v>2</v>
      </c>
    </row>
    <row r="9" spans="1:3" x14ac:dyDescent="0.3">
      <c r="A9" s="7" t="s">
        <v>5</v>
      </c>
      <c r="B9" s="7"/>
    </row>
    <row r="10" spans="1:3" x14ac:dyDescent="0.3">
      <c r="A10" s="7" t="s">
        <v>6</v>
      </c>
      <c r="B10" s="8"/>
    </row>
    <row r="11" spans="1:3" x14ac:dyDescent="0.3">
      <c r="A11" s="2" t="s">
        <v>16</v>
      </c>
      <c r="B11" s="22">
        <f>B8*B9*B10</f>
        <v>0</v>
      </c>
    </row>
    <row r="12" spans="1:3" x14ac:dyDescent="0.3">
      <c r="A12" s="7" t="s">
        <v>7</v>
      </c>
      <c r="B12" s="8"/>
    </row>
    <row r="13" spans="1:3" x14ac:dyDescent="0.3">
      <c r="A13" s="7" t="s">
        <v>8</v>
      </c>
      <c r="B13" s="9"/>
    </row>
    <row r="14" spans="1:3" x14ac:dyDescent="0.3">
      <c r="A14" s="7" t="s">
        <v>9</v>
      </c>
      <c r="B14" s="39"/>
    </row>
    <row r="15" spans="1:3" x14ac:dyDescent="0.3">
      <c r="A15" s="2" t="s">
        <v>15</v>
      </c>
      <c r="B15" s="3">
        <f>B13+B14</f>
        <v>0</v>
      </c>
    </row>
    <row r="16" spans="1:3" x14ac:dyDescent="0.3">
      <c r="A16" s="2" t="s">
        <v>13</v>
      </c>
      <c r="B16" s="6">
        <f>B15*B12</f>
        <v>0</v>
      </c>
      <c r="C16" s="40"/>
    </row>
    <row r="17" spans="1:14" x14ac:dyDescent="0.3">
      <c r="A17" s="2" t="s">
        <v>11</v>
      </c>
      <c r="B17" s="26" t="e">
        <f>B11/B16</f>
        <v>#DIV/0!</v>
      </c>
    </row>
    <row r="18" spans="1:14" x14ac:dyDescent="0.3">
      <c r="A18" s="2" t="s">
        <v>17</v>
      </c>
      <c r="B18" s="2">
        <v>0.5</v>
      </c>
      <c r="C18" s="4"/>
      <c r="L18" s="44"/>
    </row>
    <row r="19" spans="1:14" x14ac:dyDescent="0.3">
      <c r="A19" s="13" t="s">
        <v>12</v>
      </c>
      <c r="B19" s="13" t="e">
        <f>B17^B18</f>
        <v>#DIV/0!</v>
      </c>
      <c r="C19" s="4"/>
    </row>
    <row r="20" spans="1:14" x14ac:dyDescent="0.3">
      <c r="A20" s="10"/>
      <c r="B20" s="10"/>
      <c r="C20" s="10"/>
      <c r="D20" s="10"/>
      <c r="E20" s="10"/>
      <c r="F20" s="10"/>
      <c r="G20" s="10"/>
      <c r="H20" s="10"/>
      <c r="I20" s="10"/>
      <c r="L20" s="43"/>
    </row>
    <row r="21" spans="1:14" x14ac:dyDescent="0.3">
      <c r="A21" s="35" t="s">
        <v>89</v>
      </c>
      <c r="B21" s="34"/>
      <c r="C21" s="10"/>
      <c r="D21" s="10"/>
      <c r="E21" s="10"/>
      <c r="F21" s="10"/>
      <c r="G21" s="10"/>
      <c r="H21" s="10"/>
      <c r="I21" s="10"/>
    </row>
    <row r="22" spans="1:14" x14ac:dyDescent="0.3">
      <c r="A22" s="10"/>
      <c r="B22" s="10"/>
      <c r="C22" s="10"/>
      <c r="D22" s="10"/>
      <c r="E22" s="10"/>
      <c r="F22" s="10"/>
      <c r="G22" s="10"/>
      <c r="H22" s="10"/>
      <c r="I22" s="10"/>
      <c r="N22" s="42"/>
    </row>
    <row r="23" spans="1:14" x14ac:dyDescent="0.3">
      <c r="A23" s="2" t="s">
        <v>5</v>
      </c>
      <c r="B23" s="2">
        <f>B9</f>
        <v>0</v>
      </c>
      <c r="C23" s="10"/>
      <c r="D23" s="10"/>
      <c r="E23" s="10"/>
      <c r="F23" s="10"/>
      <c r="G23" s="10"/>
      <c r="H23" s="10"/>
      <c r="I23" s="10"/>
    </row>
    <row r="24" spans="1:14" x14ac:dyDescent="0.3">
      <c r="A24" s="2" t="s">
        <v>7</v>
      </c>
      <c r="B24" s="6">
        <f>B12</f>
        <v>0</v>
      </c>
      <c r="C24" s="10"/>
      <c r="D24" s="10"/>
      <c r="E24" s="10"/>
      <c r="F24" s="10"/>
      <c r="G24" s="10"/>
      <c r="H24" s="10"/>
      <c r="I24" s="10"/>
    </row>
    <row r="25" spans="1:14" x14ac:dyDescent="0.3">
      <c r="A25" s="2" t="s">
        <v>9</v>
      </c>
      <c r="B25" s="3">
        <f>B14</f>
        <v>0</v>
      </c>
      <c r="C25" s="10"/>
      <c r="D25" s="10"/>
      <c r="E25" s="10"/>
      <c r="F25" s="10"/>
      <c r="G25" s="10"/>
      <c r="H25" s="10"/>
      <c r="I25" s="10"/>
    </row>
    <row r="26" spans="1:14" x14ac:dyDescent="0.3">
      <c r="A26" s="2" t="s">
        <v>8</v>
      </c>
      <c r="B26" s="3">
        <f>B13</f>
        <v>0</v>
      </c>
      <c r="C26" s="10"/>
      <c r="D26" s="10"/>
      <c r="E26" s="10"/>
      <c r="F26" s="10"/>
      <c r="G26" s="10"/>
      <c r="H26" s="10"/>
      <c r="I26" s="41"/>
    </row>
    <row r="27" spans="1:14" x14ac:dyDescent="0.3">
      <c r="A27" s="2" t="s">
        <v>19</v>
      </c>
      <c r="B27" s="3">
        <f>B25+B26</f>
        <v>0</v>
      </c>
      <c r="C27" s="10"/>
      <c r="D27" s="10"/>
      <c r="E27" s="10"/>
      <c r="F27" s="10"/>
      <c r="G27" s="10"/>
      <c r="H27" s="10"/>
      <c r="I27" s="10"/>
    </row>
    <row r="28" spans="1:14" x14ac:dyDescent="0.3">
      <c r="A28" s="13" t="s">
        <v>20</v>
      </c>
      <c r="B28" s="14">
        <f>B23*B24*B27</f>
        <v>0</v>
      </c>
      <c r="C28" s="10"/>
      <c r="D28" s="10"/>
      <c r="E28" s="10"/>
      <c r="F28" s="10"/>
      <c r="G28" s="10"/>
      <c r="H28" s="10"/>
      <c r="I28" s="10"/>
    </row>
    <row r="29" spans="1:14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14" x14ac:dyDescent="0.3">
      <c r="A30" s="35" t="s">
        <v>61</v>
      </c>
      <c r="B30" s="10"/>
      <c r="C30" s="10"/>
      <c r="D30" s="10"/>
      <c r="E30" s="10"/>
      <c r="F30" s="10"/>
      <c r="G30" s="10"/>
      <c r="H30" s="10"/>
      <c r="I30" s="10"/>
    </row>
    <row r="31" spans="1:14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14" x14ac:dyDescent="0.3">
      <c r="A32" s="2" t="s">
        <v>5</v>
      </c>
      <c r="B32" s="2">
        <f>B9</f>
        <v>0</v>
      </c>
      <c r="C32" s="10"/>
      <c r="D32" s="10"/>
      <c r="E32" s="10"/>
      <c r="F32" s="10"/>
      <c r="G32" s="10"/>
      <c r="H32" s="10"/>
      <c r="I32" s="10"/>
    </row>
    <row r="33" spans="1:12" x14ac:dyDescent="0.3">
      <c r="A33" s="2" t="s">
        <v>22</v>
      </c>
      <c r="B33" s="2" t="e">
        <f>B19</f>
        <v>#DIV/0!</v>
      </c>
      <c r="C33" s="10"/>
      <c r="D33" s="10"/>
      <c r="E33" s="10"/>
      <c r="F33" s="10"/>
      <c r="G33" s="10"/>
      <c r="H33" s="10"/>
      <c r="I33" s="10"/>
    </row>
    <row r="34" spans="1:12" x14ac:dyDescent="0.3">
      <c r="A34" s="15" t="s">
        <v>23</v>
      </c>
      <c r="B34" s="15" t="e">
        <f>B32/B33</f>
        <v>#DIV/0!</v>
      </c>
      <c r="C34" s="10"/>
      <c r="D34" s="10"/>
      <c r="E34" s="10"/>
      <c r="F34" s="10"/>
      <c r="G34" s="10"/>
      <c r="H34" s="10"/>
      <c r="I34" s="10"/>
    </row>
    <row r="35" spans="1:12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12" x14ac:dyDescent="0.3">
      <c r="A36" s="10" t="s">
        <v>62</v>
      </c>
      <c r="B36" s="10"/>
      <c r="C36" s="10"/>
      <c r="D36" s="10"/>
      <c r="E36" s="10"/>
      <c r="F36" s="10"/>
      <c r="G36" s="10"/>
      <c r="H36" s="10"/>
      <c r="I36" s="10"/>
      <c r="L36" s="44"/>
    </row>
    <row r="37" spans="1:12" x14ac:dyDescent="0.3">
      <c r="C37" s="10"/>
      <c r="D37" s="10"/>
      <c r="E37" s="10"/>
      <c r="F37" s="10"/>
      <c r="G37" s="10"/>
      <c r="H37" s="10"/>
      <c r="I37" s="10"/>
    </row>
    <row r="38" spans="1:12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12" x14ac:dyDescent="0.3">
      <c r="A39" s="11" t="s">
        <v>23</v>
      </c>
      <c r="B39" s="11" t="e">
        <f>B34</f>
        <v>#DIV/0!</v>
      </c>
      <c r="C39" s="10"/>
      <c r="D39" s="10"/>
      <c r="E39" s="10"/>
      <c r="F39" s="10"/>
      <c r="G39" s="10"/>
      <c r="H39" s="10"/>
      <c r="I39" s="10"/>
    </row>
    <row r="40" spans="1:12" x14ac:dyDescent="0.3">
      <c r="A40" s="15" t="s">
        <v>34</v>
      </c>
      <c r="B40" s="16" t="e">
        <f>B38/B39</f>
        <v>#DIV/0!</v>
      </c>
      <c r="C40" s="10"/>
      <c r="D40" s="10"/>
      <c r="E40" s="10"/>
      <c r="F40" s="10"/>
      <c r="G40" s="10"/>
      <c r="H40" s="10"/>
      <c r="I40" s="10"/>
    </row>
    <row r="41" spans="1:12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12" x14ac:dyDescent="0.3">
      <c r="A42" s="10" t="s">
        <v>63</v>
      </c>
      <c r="B42" s="10"/>
      <c r="C42" s="10"/>
      <c r="D42" s="10"/>
      <c r="E42" s="10"/>
      <c r="F42" s="10"/>
      <c r="G42" s="10"/>
      <c r="H42" s="10"/>
      <c r="I42" s="10"/>
      <c r="J42">
        <v>8</v>
      </c>
    </row>
    <row r="43" spans="1:12" x14ac:dyDescent="0.3">
      <c r="B43" s="10"/>
      <c r="C43" s="10"/>
      <c r="D43" s="10"/>
      <c r="E43" s="10"/>
      <c r="F43" s="10"/>
      <c r="G43" s="10"/>
      <c r="H43" s="10"/>
      <c r="I43" s="10"/>
      <c r="J43">
        <v>4</v>
      </c>
    </row>
    <row r="44" spans="1:12" x14ac:dyDescent="0.3">
      <c r="A44" s="11" t="s">
        <v>23</v>
      </c>
      <c r="B44" s="11" t="e">
        <f>B39</f>
        <v>#DIV/0!</v>
      </c>
      <c r="C44" s="10"/>
      <c r="D44" s="10"/>
      <c r="E44" s="10"/>
      <c r="F44" s="10"/>
      <c r="G44" s="10"/>
      <c r="H44" s="10"/>
      <c r="I44" s="10"/>
    </row>
    <row r="45" spans="1:12" x14ac:dyDescent="0.3">
      <c r="A45" s="11" t="s">
        <v>6</v>
      </c>
      <c r="B45" s="12">
        <f>B10</f>
        <v>0</v>
      </c>
      <c r="C45" s="10"/>
      <c r="D45" s="10"/>
      <c r="E45" s="10"/>
      <c r="F45" s="10"/>
      <c r="G45" s="10"/>
      <c r="H45" s="10"/>
      <c r="I45" s="10"/>
    </row>
    <row r="46" spans="1:12" x14ac:dyDescent="0.3">
      <c r="A46" s="15" t="s">
        <v>27</v>
      </c>
      <c r="B46" s="17" t="e">
        <f>B44*B45</f>
        <v>#DIV/0!</v>
      </c>
      <c r="C46" s="10"/>
      <c r="D46" s="10"/>
      <c r="E46" s="10"/>
      <c r="F46" s="10"/>
      <c r="G46" s="10"/>
      <c r="H46" s="10"/>
      <c r="I46" s="10"/>
    </row>
    <row r="47" spans="1:12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12" x14ac:dyDescent="0.3">
      <c r="A48" s="10" t="s">
        <v>65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0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 t="e">
        <f>B40/2</f>
        <v>#DIV/0!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 t="e">
        <f>B50*B51</f>
        <v>#DIV/0!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64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 t="e">
        <f>B46</f>
        <v>#DIV/0!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 t="e">
        <f>B52</f>
        <v>#DIV/0!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 t="e">
        <f>B56+B57</f>
        <v>#DIV/0!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 t="s">
        <v>90</v>
      </c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 t="s">
        <v>39</v>
      </c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21" t="s">
        <v>42</v>
      </c>
      <c r="C63" s="10"/>
      <c r="D63" s="10"/>
      <c r="E63" s="10"/>
      <c r="F63" s="10"/>
      <c r="G63" s="10"/>
      <c r="H63" s="10"/>
      <c r="I63" s="10"/>
    </row>
    <row r="64" spans="1:9" x14ac:dyDescent="0.3">
      <c r="A64" t="s">
        <v>0</v>
      </c>
      <c r="F64" s="10"/>
      <c r="G64" s="10"/>
      <c r="H64" s="10"/>
      <c r="I64" s="10"/>
    </row>
    <row r="65" spans="1:9" x14ac:dyDescent="0.3">
      <c r="A65" t="s">
        <v>1</v>
      </c>
      <c r="F65" s="10"/>
      <c r="G65" s="10"/>
      <c r="H65" s="10"/>
      <c r="I65" s="10"/>
    </row>
    <row r="66" spans="1:9" x14ac:dyDescent="0.3">
      <c r="A66" t="s">
        <v>45</v>
      </c>
      <c r="F66" s="10"/>
      <c r="G66" s="10"/>
      <c r="H66" s="10"/>
      <c r="I66" s="10"/>
    </row>
    <row r="67" spans="1:9" x14ac:dyDescent="0.3">
      <c r="A67" t="s">
        <v>3</v>
      </c>
      <c r="F67" s="10"/>
      <c r="G67" s="10"/>
      <c r="H67" s="10"/>
      <c r="I67" s="10"/>
    </row>
    <row r="68" spans="1:9" x14ac:dyDescent="0.3">
      <c r="A68" t="s">
        <v>4</v>
      </c>
      <c r="F68" s="10"/>
      <c r="G68" s="10"/>
      <c r="H68" s="10"/>
      <c r="I68" s="10"/>
    </row>
    <row r="69" spans="1:9" x14ac:dyDescent="0.3">
      <c r="C69" s="10"/>
      <c r="D69" s="10"/>
      <c r="E69" s="10"/>
      <c r="F69" s="10"/>
      <c r="G69" s="10"/>
      <c r="H69" s="10"/>
      <c r="I69" s="10"/>
    </row>
    <row r="70" spans="1:9" x14ac:dyDescent="0.3">
      <c r="A70" s="2" t="s">
        <v>14</v>
      </c>
      <c r="B70" s="2">
        <v>2</v>
      </c>
      <c r="C70" s="10"/>
      <c r="D70" s="10"/>
      <c r="E70" s="10"/>
      <c r="F70" s="10"/>
      <c r="G70" s="10"/>
      <c r="H70" s="10"/>
      <c r="I70" s="10"/>
    </row>
    <row r="71" spans="1:9" x14ac:dyDescent="0.3">
      <c r="A71" s="19" t="s">
        <v>43</v>
      </c>
      <c r="B71" s="20"/>
      <c r="C71" s="10"/>
      <c r="D71" s="10"/>
      <c r="E71" s="10"/>
      <c r="F71" s="10"/>
      <c r="G71" s="10"/>
      <c r="H71" s="10"/>
      <c r="I71" s="10"/>
    </row>
    <row r="72" spans="1:9" x14ac:dyDescent="0.3">
      <c r="A72" s="7" t="s">
        <v>40</v>
      </c>
      <c r="B72" s="7"/>
      <c r="C72" s="10"/>
      <c r="D72" s="10"/>
      <c r="E72" s="10"/>
      <c r="F72" s="10"/>
      <c r="G72" s="10"/>
      <c r="H72" s="10"/>
      <c r="I72" s="10"/>
    </row>
    <row r="73" spans="1:9" x14ac:dyDescent="0.3">
      <c r="A73" s="2" t="s">
        <v>41</v>
      </c>
      <c r="B73" s="45">
        <f>B72*B71</f>
        <v>0</v>
      </c>
      <c r="C73" s="10"/>
      <c r="D73" s="10"/>
      <c r="E73" s="10"/>
      <c r="F73" s="10"/>
      <c r="G73" s="10"/>
      <c r="H73" s="10"/>
      <c r="I73" s="10"/>
    </row>
    <row r="74" spans="1:9" x14ac:dyDescent="0.3">
      <c r="A74" s="2" t="s">
        <v>6</v>
      </c>
      <c r="B74" s="46">
        <v>1600</v>
      </c>
      <c r="C74" s="10"/>
      <c r="D74" s="10"/>
      <c r="E74" s="10"/>
      <c r="F74" s="10"/>
      <c r="G74" s="10"/>
      <c r="H74" s="10"/>
      <c r="I74" s="10"/>
    </row>
    <row r="75" spans="1:9" x14ac:dyDescent="0.3">
      <c r="A75" s="2" t="s">
        <v>16</v>
      </c>
      <c r="B75" s="46">
        <f>B70*B73*B74</f>
        <v>0</v>
      </c>
      <c r="C75" s="10"/>
      <c r="D75" s="10"/>
      <c r="E75" s="10"/>
      <c r="F75" s="10"/>
      <c r="G75" s="10"/>
      <c r="H75" s="10"/>
      <c r="I75" s="10"/>
    </row>
    <row r="76" spans="1:9" x14ac:dyDescent="0.3">
      <c r="A76" s="7" t="s">
        <v>7</v>
      </c>
      <c r="B76" s="8"/>
      <c r="C76" s="10"/>
      <c r="D76" s="10"/>
      <c r="E76" s="10"/>
      <c r="F76" s="10"/>
      <c r="G76" s="10"/>
      <c r="H76" s="10"/>
      <c r="I76" s="10"/>
    </row>
    <row r="77" spans="1:9" x14ac:dyDescent="0.3">
      <c r="A77" s="7" t="s">
        <v>8</v>
      </c>
      <c r="B77" s="9"/>
      <c r="C77" s="10"/>
      <c r="D77" s="10"/>
      <c r="E77" s="10"/>
      <c r="F77" s="10"/>
      <c r="G77" s="10"/>
      <c r="H77" s="10"/>
      <c r="I77" s="10"/>
    </row>
    <row r="78" spans="1:9" x14ac:dyDescent="0.3">
      <c r="A78" s="7" t="s">
        <v>9</v>
      </c>
      <c r="B78" s="9"/>
      <c r="C78" s="10"/>
      <c r="D78" s="10"/>
      <c r="E78" s="10"/>
      <c r="F78" s="10"/>
      <c r="G78" s="10"/>
      <c r="H78" s="10"/>
      <c r="I78" s="10"/>
    </row>
    <row r="79" spans="1:9" x14ac:dyDescent="0.3">
      <c r="A79" s="2" t="s">
        <v>15</v>
      </c>
      <c r="B79" s="3">
        <f>B77+B78</f>
        <v>0</v>
      </c>
      <c r="C79" s="10"/>
      <c r="D79" s="10"/>
      <c r="E79" s="10"/>
      <c r="F79" s="10"/>
      <c r="G79" s="10"/>
      <c r="H79" s="10"/>
      <c r="I79" s="10"/>
    </row>
    <row r="80" spans="1:9" x14ac:dyDescent="0.3">
      <c r="A80" s="2" t="s">
        <v>13</v>
      </c>
      <c r="B80" s="6">
        <f>B79*B76</f>
        <v>0</v>
      </c>
      <c r="C80" s="10"/>
      <c r="D80" s="10"/>
      <c r="E80" s="10"/>
      <c r="F80" s="10"/>
      <c r="G80" s="10"/>
      <c r="H80" s="10"/>
      <c r="I80" s="10"/>
    </row>
    <row r="81" spans="1:9" x14ac:dyDescent="0.3">
      <c r="A81" s="2" t="s">
        <v>11</v>
      </c>
      <c r="B81" s="2" t="e">
        <f>B75/B80</f>
        <v>#DIV/0!</v>
      </c>
      <c r="C81" s="10"/>
      <c r="D81" s="10"/>
      <c r="E81" s="10"/>
      <c r="F81" s="10"/>
      <c r="G81" s="10"/>
      <c r="H81" s="10"/>
      <c r="I81" s="10"/>
    </row>
    <row r="82" spans="1:9" x14ac:dyDescent="0.3">
      <c r="A82" s="2" t="s">
        <v>17</v>
      </c>
      <c r="B82" s="2">
        <v>0.5</v>
      </c>
      <c r="C82" s="10"/>
      <c r="D82" s="10"/>
      <c r="E82" s="10"/>
      <c r="F82" s="10"/>
      <c r="G82" s="10"/>
      <c r="H82" s="10"/>
      <c r="I82" s="10"/>
    </row>
    <row r="83" spans="1:9" x14ac:dyDescent="0.3">
      <c r="A83" s="13" t="s">
        <v>12</v>
      </c>
      <c r="B83" s="13" t="e">
        <f>B81^B82</f>
        <v>#DIV/0!</v>
      </c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 t="s">
        <v>66</v>
      </c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 t="s">
        <v>67</v>
      </c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2" t="s">
        <v>5</v>
      </c>
      <c r="B87" s="2">
        <f>B73</f>
        <v>0</v>
      </c>
      <c r="C87" s="10"/>
      <c r="D87" s="10"/>
      <c r="E87" s="10"/>
      <c r="F87" s="10"/>
      <c r="G87" s="10"/>
      <c r="H87" s="10"/>
      <c r="I87" s="10"/>
    </row>
    <row r="88" spans="1:9" x14ac:dyDescent="0.3">
      <c r="A88" s="2" t="s">
        <v>7</v>
      </c>
      <c r="B88" s="6">
        <f>B76</f>
        <v>0</v>
      </c>
      <c r="C88" s="10"/>
      <c r="D88" s="10"/>
      <c r="E88" s="10"/>
      <c r="F88" s="10"/>
      <c r="G88" s="10"/>
      <c r="H88" s="10"/>
      <c r="I88" s="10"/>
    </row>
    <row r="89" spans="1:9" x14ac:dyDescent="0.3">
      <c r="A89" s="2" t="s">
        <v>9</v>
      </c>
      <c r="B89" s="3">
        <f>B78</f>
        <v>0</v>
      </c>
      <c r="C89" s="10"/>
      <c r="D89" s="10"/>
      <c r="E89" s="10"/>
      <c r="F89" s="10"/>
      <c r="G89" s="10"/>
      <c r="H89" s="10"/>
      <c r="I89" s="10"/>
    </row>
    <row r="90" spans="1:9" x14ac:dyDescent="0.3">
      <c r="A90" s="2" t="s">
        <v>8</v>
      </c>
      <c r="B90" s="3">
        <f>B77</f>
        <v>0</v>
      </c>
      <c r="C90" s="10"/>
      <c r="D90" s="10"/>
      <c r="E90" s="10"/>
      <c r="F90" s="10"/>
      <c r="G90" s="10"/>
      <c r="H90" s="10"/>
      <c r="I90" s="10"/>
    </row>
    <row r="91" spans="1:9" x14ac:dyDescent="0.3">
      <c r="A91" s="2" t="s">
        <v>19</v>
      </c>
      <c r="B91" s="3">
        <f>B79</f>
        <v>0</v>
      </c>
      <c r="C91" s="10"/>
      <c r="D91" s="10"/>
      <c r="E91" s="10"/>
      <c r="F91" s="10"/>
      <c r="G91" s="10"/>
      <c r="H91" s="10"/>
      <c r="I91" s="10"/>
    </row>
    <row r="92" spans="1:9" x14ac:dyDescent="0.3">
      <c r="A92" s="13" t="s">
        <v>20</v>
      </c>
      <c r="B92" s="14">
        <f>B87*B88*B91</f>
        <v>0</v>
      </c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 t="s">
        <v>68</v>
      </c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2" t="s">
        <v>5</v>
      </c>
      <c r="B96" s="2">
        <f>B72</f>
        <v>0</v>
      </c>
      <c r="C96" s="10"/>
      <c r="D96" s="10"/>
      <c r="E96" s="10"/>
      <c r="F96" s="10"/>
      <c r="G96" s="10"/>
      <c r="H96" s="10"/>
      <c r="I96" s="10"/>
    </row>
    <row r="97" spans="1:9" x14ac:dyDescent="0.3">
      <c r="A97" s="2" t="s">
        <v>22</v>
      </c>
      <c r="B97" s="2" t="e">
        <f>B83</f>
        <v>#DIV/0!</v>
      </c>
      <c r="C97" s="10"/>
      <c r="D97" s="10"/>
      <c r="E97" s="10"/>
      <c r="F97" s="10"/>
      <c r="G97" s="10"/>
      <c r="H97" s="10"/>
      <c r="I97" s="10"/>
    </row>
    <row r="98" spans="1:9" x14ac:dyDescent="0.3">
      <c r="A98" s="15" t="s">
        <v>23</v>
      </c>
      <c r="B98" s="15" t="e">
        <f>B96/B97</f>
        <v>#DIV/0!</v>
      </c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 t="s">
        <v>69</v>
      </c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C101" s="10"/>
      <c r="D101" s="10"/>
      <c r="E101" s="10"/>
      <c r="F101" s="10"/>
      <c r="G101" s="10"/>
      <c r="H101" s="10"/>
      <c r="I101" s="10"/>
    </row>
    <row r="102" spans="1:9" x14ac:dyDescent="0.3">
      <c r="A102" s="7" t="s">
        <v>24</v>
      </c>
      <c r="B102" s="7">
        <v>365</v>
      </c>
      <c r="C102" s="10"/>
      <c r="D102" s="10"/>
      <c r="E102" s="10"/>
      <c r="F102" s="10"/>
      <c r="G102" s="10"/>
      <c r="H102" s="10"/>
      <c r="I102" s="10"/>
    </row>
    <row r="103" spans="1:9" x14ac:dyDescent="0.3">
      <c r="A103" s="11" t="s">
        <v>23</v>
      </c>
      <c r="B103" s="11" t="e">
        <f>B98</f>
        <v>#DIV/0!</v>
      </c>
      <c r="C103" s="10"/>
      <c r="D103" s="10"/>
      <c r="E103" s="10"/>
      <c r="F103" s="10"/>
      <c r="G103" s="10"/>
      <c r="H103" s="10"/>
      <c r="I103" s="10"/>
    </row>
    <row r="104" spans="1:9" x14ac:dyDescent="0.3">
      <c r="A104" s="15" t="s">
        <v>34</v>
      </c>
      <c r="B104" s="16" t="e">
        <f>B102/B103</f>
        <v>#DIV/0!</v>
      </c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 t="s">
        <v>70</v>
      </c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1" t="s">
        <v>23</v>
      </c>
      <c r="B108" s="11" t="e">
        <f>B103</f>
        <v>#DIV/0!</v>
      </c>
      <c r="C108" s="10"/>
      <c r="D108" s="10"/>
      <c r="E108" s="10"/>
      <c r="F108" s="10"/>
      <c r="G108" s="10"/>
      <c r="H108" s="10"/>
      <c r="I108" s="10"/>
    </row>
    <row r="109" spans="1:9" x14ac:dyDescent="0.3">
      <c r="A109" s="11" t="s">
        <v>6</v>
      </c>
      <c r="B109" s="12">
        <f>B74</f>
        <v>1600</v>
      </c>
      <c r="C109" s="10"/>
      <c r="D109" s="10"/>
      <c r="E109" s="10"/>
      <c r="F109" s="10"/>
      <c r="G109" s="10"/>
      <c r="H109" s="10"/>
      <c r="I109" s="10"/>
    </row>
    <row r="110" spans="1:9" x14ac:dyDescent="0.3">
      <c r="A110" s="15" t="s">
        <v>27</v>
      </c>
      <c r="B110" s="17" t="e">
        <f>B108*B109</f>
        <v>#DIV/0!</v>
      </c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 t="s">
        <v>72</v>
      </c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1" t="s">
        <v>29</v>
      </c>
      <c r="B114" s="12">
        <f>B92/365</f>
        <v>0</v>
      </c>
      <c r="C114" s="10"/>
      <c r="D114" s="10"/>
      <c r="E114" s="10"/>
      <c r="F114" s="10"/>
      <c r="G114" s="10"/>
      <c r="H114" s="10"/>
      <c r="I114" s="10"/>
    </row>
    <row r="115" spans="1:9" x14ac:dyDescent="0.3">
      <c r="A115" s="11" t="s">
        <v>30</v>
      </c>
      <c r="B115" s="11" t="e">
        <f>B104/2</f>
        <v>#DIV/0!</v>
      </c>
      <c r="C115" s="10"/>
      <c r="D115" s="10"/>
      <c r="E115" s="10"/>
      <c r="F115" s="10"/>
      <c r="G115" s="10"/>
      <c r="H115" s="10"/>
      <c r="I115" s="10"/>
    </row>
    <row r="116" spans="1:9" x14ac:dyDescent="0.3">
      <c r="A116" s="15" t="s">
        <v>31</v>
      </c>
      <c r="B116" s="17" t="e">
        <f>B114*B115</f>
        <v>#DIV/0!</v>
      </c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 t="s">
        <v>74</v>
      </c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1" t="s">
        <v>27</v>
      </c>
      <c r="B120" s="12" t="e">
        <f>B110</f>
        <v>#DIV/0!</v>
      </c>
      <c r="C120" s="10"/>
      <c r="D120" s="10"/>
      <c r="E120" s="10"/>
      <c r="F120" s="10"/>
      <c r="G120" s="10"/>
      <c r="H120" s="10"/>
      <c r="I120" s="10"/>
    </row>
    <row r="121" spans="1:9" x14ac:dyDescent="0.3">
      <c r="A121" s="11" t="s">
        <v>31</v>
      </c>
      <c r="B121" s="12" t="e">
        <f>B116</f>
        <v>#DIV/0!</v>
      </c>
      <c r="C121" s="10"/>
      <c r="D121" s="10"/>
      <c r="E121" s="10"/>
      <c r="F121" s="10"/>
      <c r="G121" s="10"/>
      <c r="H121" s="10"/>
      <c r="I121" s="10"/>
    </row>
    <row r="122" spans="1:9" x14ac:dyDescent="0.3">
      <c r="A122" s="15" t="s">
        <v>33</v>
      </c>
      <c r="B122" s="17" t="e">
        <f>B120+B121</f>
        <v>#DIV/0!</v>
      </c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ht="15" thickBot="1" x14ac:dyDescent="0.35">
      <c r="A124" s="30" t="s">
        <v>52</v>
      </c>
      <c r="B124" s="30"/>
      <c r="C124" s="30"/>
      <c r="D124" s="25"/>
      <c r="E124" s="10"/>
      <c r="F124" s="10"/>
      <c r="G124" s="10"/>
      <c r="H124" s="10"/>
      <c r="I124" s="10"/>
    </row>
    <row r="125" spans="1:9" ht="15" thickBot="1" x14ac:dyDescent="0.35">
      <c r="A125" s="27" t="s">
        <v>46</v>
      </c>
      <c r="B125" s="28"/>
      <c r="C125" s="28"/>
      <c r="D125" s="28"/>
      <c r="E125" s="28" t="s">
        <v>47</v>
      </c>
      <c r="F125" s="29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 t="s">
        <v>91</v>
      </c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21" t="s">
        <v>42</v>
      </c>
      <c r="C129" s="10"/>
      <c r="D129" s="10"/>
      <c r="E129" s="10"/>
      <c r="F129" s="10"/>
      <c r="G129" s="10"/>
      <c r="H129" s="10"/>
      <c r="I129" s="10"/>
    </row>
    <row r="130" spans="1:9" x14ac:dyDescent="0.3">
      <c r="A130" t="s">
        <v>0</v>
      </c>
      <c r="F130" s="10"/>
      <c r="G130" s="10"/>
      <c r="H130" s="10"/>
      <c r="I130" s="10"/>
    </row>
    <row r="131" spans="1:9" x14ac:dyDescent="0.3">
      <c r="A131" t="s">
        <v>1</v>
      </c>
      <c r="F131" s="10"/>
      <c r="G131" s="10"/>
      <c r="H131" s="10"/>
      <c r="I131" s="10"/>
    </row>
    <row r="132" spans="1:9" x14ac:dyDescent="0.3">
      <c r="A132" t="s">
        <v>2</v>
      </c>
      <c r="F132" s="10"/>
      <c r="G132" s="10"/>
      <c r="H132" s="10"/>
      <c r="I132" s="10"/>
    </row>
    <row r="133" spans="1:9" x14ac:dyDescent="0.3">
      <c r="A133" t="s">
        <v>3</v>
      </c>
      <c r="F133" s="10"/>
      <c r="G133" s="10"/>
      <c r="H133" s="10"/>
      <c r="I133" s="10"/>
    </row>
    <row r="134" spans="1:9" x14ac:dyDescent="0.3">
      <c r="A134" t="s">
        <v>4</v>
      </c>
      <c r="F134" s="10"/>
      <c r="G134" s="10"/>
      <c r="H134" s="10"/>
      <c r="I134" s="10"/>
    </row>
    <row r="135" spans="1:9" x14ac:dyDescent="0.3">
      <c r="C135" s="10"/>
      <c r="D135" s="10"/>
      <c r="E135" s="10"/>
      <c r="F135" s="10"/>
      <c r="G135" s="10"/>
      <c r="H135" s="10"/>
      <c r="I135" s="10"/>
    </row>
    <row r="136" spans="1:9" x14ac:dyDescent="0.3">
      <c r="A136" s="2" t="s">
        <v>14</v>
      </c>
      <c r="B136" s="2">
        <v>2</v>
      </c>
      <c r="C136" s="10"/>
      <c r="D136" s="10"/>
      <c r="E136" s="10"/>
      <c r="F136" s="10"/>
      <c r="G136" s="10"/>
      <c r="H136" s="10"/>
      <c r="I136" s="10"/>
    </row>
    <row r="137" spans="1:9" x14ac:dyDescent="0.3">
      <c r="A137" s="19" t="s">
        <v>43</v>
      </c>
      <c r="B137" s="20"/>
      <c r="C137" s="10"/>
      <c r="D137" s="10"/>
      <c r="E137" s="10"/>
      <c r="F137" s="10"/>
      <c r="G137" s="10"/>
      <c r="H137" s="10"/>
      <c r="I137" s="10"/>
    </row>
    <row r="138" spans="1:9" x14ac:dyDescent="0.3">
      <c r="A138" s="7" t="s">
        <v>40</v>
      </c>
      <c r="B138" s="7"/>
      <c r="C138" s="10"/>
      <c r="D138" s="10"/>
      <c r="E138" s="10"/>
      <c r="F138" s="10"/>
      <c r="G138" s="10"/>
      <c r="H138" s="10"/>
      <c r="I138" s="10"/>
    </row>
    <row r="139" spans="1:9" x14ac:dyDescent="0.3">
      <c r="A139" s="2" t="s">
        <v>41</v>
      </c>
      <c r="B139" s="2">
        <f>B138*B137</f>
        <v>0</v>
      </c>
      <c r="C139" s="10"/>
      <c r="D139" s="10"/>
      <c r="E139" s="10"/>
      <c r="F139" s="10"/>
      <c r="G139" s="10"/>
      <c r="H139" s="10"/>
      <c r="I139" s="10"/>
    </row>
    <row r="140" spans="1:9" x14ac:dyDescent="0.3">
      <c r="A140" s="2" t="s">
        <v>6</v>
      </c>
      <c r="B140" s="6">
        <v>1600</v>
      </c>
      <c r="C140" s="10"/>
      <c r="D140" s="10"/>
      <c r="E140" s="10"/>
      <c r="F140" s="10"/>
      <c r="G140" s="10"/>
      <c r="H140" s="10"/>
      <c r="I140" s="10"/>
    </row>
    <row r="141" spans="1:9" x14ac:dyDescent="0.3">
      <c r="A141" s="2" t="s">
        <v>16</v>
      </c>
      <c r="B141" s="6">
        <f>B136*B139*B140</f>
        <v>0</v>
      </c>
      <c r="C141" s="10"/>
      <c r="D141" s="10"/>
      <c r="E141" s="10"/>
      <c r="F141" s="10"/>
      <c r="G141" s="10"/>
      <c r="H141" s="10"/>
      <c r="I141" s="10"/>
    </row>
    <row r="142" spans="1:9" x14ac:dyDescent="0.3">
      <c r="A142" s="19" t="s">
        <v>44</v>
      </c>
      <c r="B142" s="23"/>
      <c r="C142" s="10"/>
      <c r="D142" s="10"/>
      <c r="E142" s="10"/>
      <c r="F142" s="10"/>
      <c r="G142" s="10"/>
      <c r="H142" s="10"/>
      <c r="I142" s="10"/>
    </row>
    <row r="143" spans="1:9" x14ac:dyDescent="0.3">
      <c r="A143" s="19" t="s">
        <v>48</v>
      </c>
      <c r="B143" s="24"/>
      <c r="C143" s="10"/>
      <c r="D143" s="10"/>
      <c r="E143" s="10"/>
      <c r="F143" s="10"/>
      <c r="G143" s="10"/>
      <c r="H143" s="10"/>
      <c r="I143" s="10"/>
    </row>
    <row r="144" spans="1:9" x14ac:dyDescent="0.3">
      <c r="A144" s="2" t="s">
        <v>49</v>
      </c>
      <c r="B144" s="6">
        <f>B142*B143</f>
        <v>0</v>
      </c>
      <c r="C144" s="10"/>
      <c r="D144" s="10"/>
      <c r="E144" s="10"/>
      <c r="F144" s="10"/>
      <c r="G144" s="10"/>
      <c r="H144" s="10"/>
      <c r="I144" s="10"/>
    </row>
    <row r="145" spans="1:9" x14ac:dyDescent="0.3">
      <c r="A145" s="7" t="s">
        <v>8</v>
      </c>
      <c r="B145" s="9"/>
      <c r="C145" s="10"/>
      <c r="D145" s="10"/>
      <c r="E145" s="10"/>
      <c r="F145" s="10"/>
      <c r="G145" s="10"/>
      <c r="H145" s="10"/>
      <c r="I145" s="10"/>
    </row>
    <row r="146" spans="1:9" x14ac:dyDescent="0.3">
      <c r="A146" s="7" t="s">
        <v>9</v>
      </c>
      <c r="B146" s="9"/>
      <c r="C146" s="10"/>
      <c r="D146" s="10"/>
      <c r="E146" s="10"/>
      <c r="F146" s="10"/>
      <c r="G146" s="10"/>
      <c r="H146" s="10"/>
      <c r="I146" s="10"/>
    </row>
    <row r="147" spans="1:9" x14ac:dyDescent="0.3">
      <c r="A147" s="2" t="s">
        <v>15</v>
      </c>
      <c r="B147" s="3">
        <f>B145+B146</f>
        <v>0</v>
      </c>
      <c r="C147" s="10"/>
      <c r="D147" s="10"/>
      <c r="E147" s="10"/>
      <c r="F147" s="10"/>
      <c r="G147" s="10"/>
      <c r="H147" s="10"/>
      <c r="I147" s="10"/>
    </row>
    <row r="148" spans="1:9" x14ac:dyDescent="0.3">
      <c r="A148" s="2" t="s">
        <v>13</v>
      </c>
      <c r="B148" s="6">
        <f>B144*B147</f>
        <v>0</v>
      </c>
      <c r="C148" s="10"/>
      <c r="D148" s="10"/>
      <c r="E148" s="10"/>
      <c r="F148" s="10"/>
      <c r="G148" s="10"/>
      <c r="H148" s="10"/>
      <c r="I148" s="10"/>
    </row>
    <row r="149" spans="1:9" x14ac:dyDescent="0.3">
      <c r="A149" s="2" t="s">
        <v>11</v>
      </c>
      <c r="B149" s="2" t="e">
        <f>B141/B148</f>
        <v>#DIV/0!</v>
      </c>
      <c r="C149" s="10"/>
      <c r="D149" s="10"/>
      <c r="E149" s="10"/>
      <c r="F149" s="10"/>
      <c r="G149" s="10"/>
      <c r="H149" s="10"/>
      <c r="I149" s="10"/>
    </row>
    <row r="150" spans="1:9" x14ac:dyDescent="0.3">
      <c r="A150" s="2" t="s">
        <v>17</v>
      </c>
      <c r="B150" s="2">
        <v>0.5</v>
      </c>
      <c r="C150" s="10"/>
      <c r="D150" s="10"/>
      <c r="E150" s="10"/>
      <c r="F150" s="10"/>
      <c r="G150" s="10"/>
      <c r="H150" s="10"/>
      <c r="I150" s="10"/>
    </row>
    <row r="151" spans="1:9" x14ac:dyDescent="0.3">
      <c r="A151" s="13" t="s">
        <v>12</v>
      </c>
      <c r="B151" s="13" t="e">
        <f>B149^B150</f>
        <v>#DIV/0!</v>
      </c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35" t="s">
        <v>92</v>
      </c>
      <c r="B153" s="35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2" t="s">
        <v>5</v>
      </c>
      <c r="B155" s="2">
        <f>B139</f>
        <v>0</v>
      </c>
      <c r="C155" s="10"/>
      <c r="D155" s="10"/>
      <c r="E155" s="10"/>
      <c r="F155" s="10"/>
      <c r="G155" s="10"/>
      <c r="H155" s="10"/>
      <c r="I155" s="10"/>
    </row>
    <row r="156" spans="1:9" x14ac:dyDescent="0.3">
      <c r="A156" s="2" t="s">
        <v>7</v>
      </c>
      <c r="B156" s="6">
        <f>B144</f>
        <v>0</v>
      </c>
      <c r="C156" s="10"/>
      <c r="D156" s="10"/>
      <c r="E156" s="10"/>
      <c r="F156" s="10"/>
      <c r="G156" s="10"/>
      <c r="H156" s="10"/>
      <c r="I156" s="10"/>
    </row>
    <row r="157" spans="1:9" x14ac:dyDescent="0.3">
      <c r="A157" s="2" t="s">
        <v>9</v>
      </c>
      <c r="B157" s="3">
        <f>B146</f>
        <v>0</v>
      </c>
      <c r="C157" s="10"/>
      <c r="D157" s="10"/>
      <c r="E157" s="10"/>
      <c r="F157" s="10"/>
      <c r="G157" s="10"/>
      <c r="H157" s="10"/>
      <c r="I157" s="10"/>
    </row>
    <row r="158" spans="1:9" x14ac:dyDescent="0.3">
      <c r="A158" s="2" t="s">
        <v>8</v>
      </c>
      <c r="B158" s="3">
        <f>B145</f>
        <v>0</v>
      </c>
      <c r="C158" s="10"/>
      <c r="D158" s="10"/>
      <c r="E158" s="10"/>
      <c r="F158" s="10"/>
      <c r="G158" s="10"/>
      <c r="H158" s="10"/>
      <c r="I158" s="10"/>
    </row>
    <row r="159" spans="1:9" x14ac:dyDescent="0.3">
      <c r="A159" s="2" t="s">
        <v>19</v>
      </c>
      <c r="B159" s="3">
        <f>B147</f>
        <v>0</v>
      </c>
      <c r="C159" s="10"/>
      <c r="D159" s="10"/>
      <c r="E159" s="10"/>
      <c r="F159" s="10"/>
      <c r="G159" s="10"/>
      <c r="H159" s="10"/>
      <c r="I159" s="10"/>
    </row>
    <row r="160" spans="1:9" x14ac:dyDescent="0.3">
      <c r="A160" s="13" t="s">
        <v>20</v>
      </c>
      <c r="B160" s="14">
        <f>B155*B156*B159</f>
        <v>0</v>
      </c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 t="s">
        <v>75</v>
      </c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2" t="s">
        <v>5</v>
      </c>
      <c r="B164" s="2">
        <f>B138</f>
        <v>0</v>
      </c>
      <c r="C164" s="10"/>
      <c r="D164" s="10"/>
      <c r="E164" s="10"/>
      <c r="F164" s="10"/>
      <c r="G164" s="10"/>
      <c r="H164" s="10"/>
      <c r="I164" s="10"/>
    </row>
    <row r="165" spans="1:9" x14ac:dyDescent="0.3">
      <c r="A165" s="2" t="s">
        <v>22</v>
      </c>
      <c r="B165" s="2" t="e">
        <f>B151</f>
        <v>#DIV/0!</v>
      </c>
      <c r="C165" s="10"/>
      <c r="D165" s="10"/>
      <c r="E165" s="10"/>
      <c r="F165" s="10"/>
      <c r="G165" s="10"/>
      <c r="H165" s="10"/>
      <c r="I165" s="10"/>
    </row>
    <row r="166" spans="1:9" x14ac:dyDescent="0.3">
      <c r="A166" s="15" t="s">
        <v>23</v>
      </c>
      <c r="B166" s="15" t="e">
        <f>B164/B165</f>
        <v>#DIV/0!</v>
      </c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 t="s">
        <v>76</v>
      </c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C169" s="10"/>
      <c r="D169" s="10"/>
      <c r="E169" s="10"/>
      <c r="F169" s="10"/>
      <c r="G169" s="10"/>
      <c r="H169" s="10"/>
      <c r="I169" s="10"/>
    </row>
    <row r="170" spans="1:9" x14ac:dyDescent="0.3">
      <c r="A170" s="7" t="s">
        <v>24</v>
      </c>
      <c r="B170" s="7">
        <v>365</v>
      </c>
      <c r="C170" s="10"/>
      <c r="D170" s="10"/>
      <c r="E170" s="10"/>
      <c r="F170" s="10"/>
      <c r="G170" s="10"/>
      <c r="H170" s="10"/>
      <c r="I170" s="10"/>
    </row>
    <row r="171" spans="1:9" x14ac:dyDescent="0.3">
      <c r="A171" s="11" t="s">
        <v>23</v>
      </c>
      <c r="B171" s="11" t="e">
        <f>B166</f>
        <v>#DIV/0!</v>
      </c>
      <c r="C171" s="10"/>
      <c r="D171" s="10"/>
      <c r="E171" s="10"/>
      <c r="F171" s="10"/>
      <c r="G171" s="10"/>
      <c r="H171" s="10"/>
      <c r="I171" s="10"/>
    </row>
    <row r="172" spans="1:9" x14ac:dyDescent="0.3">
      <c r="A172" s="15" t="s">
        <v>34</v>
      </c>
      <c r="B172" s="16" t="e">
        <f>B170/B171</f>
        <v>#DIV/0!</v>
      </c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 t="s">
        <v>77</v>
      </c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1" t="s">
        <v>23</v>
      </c>
      <c r="B176" s="11" t="e">
        <f>B171</f>
        <v>#DIV/0!</v>
      </c>
      <c r="C176" s="10"/>
      <c r="D176" s="10"/>
      <c r="E176" s="10"/>
      <c r="F176" s="10"/>
      <c r="G176" s="10"/>
      <c r="H176" s="10"/>
      <c r="I176" s="10"/>
    </row>
    <row r="177" spans="1:9" x14ac:dyDescent="0.3">
      <c r="A177" s="11" t="s">
        <v>6</v>
      </c>
      <c r="B177" s="12">
        <f>B140</f>
        <v>1600</v>
      </c>
      <c r="C177" s="10"/>
      <c r="D177" s="10"/>
      <c r="E177" s="10"/>
      <c r="F177" s="10"/>
      <c r="G177" s="10"/>
      <c r="H177" s="10"/>
      <c r="I177" s="10"/>
    </row>
    <row r="178" spans="1:9" x14ac:dyDescent="0.3">
      <c r="A178" s="15" t="s">
        <v>27</v>
      </c>
      <c r="B178" s="17" t="e">
        <f>B176*B177</f>
        <v>#DIV/0!</v>
      </c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 t="s">
        <v>71</v>
      </c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1" t="s">
        <v>29</v>
      </c>
      <c r="B182" s="12">
        <f>B160/365</f>
        <v>0</v>
      </c>
      <c r="C182" s="10"/>
      <c r="D182" s="10"/>
      <c r="E182" s="10"/>
      <c r="F182" s="10"/>
      <c r="G182" s="10"/>
      <c r="H182" s="10"/>
      <c r="I182" s="10"/>
    </row>
    <row r="183" spans="1:9" x14ac:dyDescent="0.3">
      <c r="A183" s="11" t="s">
        <v>30</v>
      </c>
      <c r="B183" s="11" t="e">
        <f>B172/2</f>
        <v>#DIV/0!</v>
      </c>
      <c r="C183" s="10"/>
      <c r="D183" s="10"/>
      <c r="E183" s="10"/>
      <c r="F183" s="10"/>
      <c r="G183" s="10"/>
      <c r="H183" s="10"/>
      <c r="I183" s="10"/>
    </row>
    <row r="184" spans="1:9" x14ac:dyDescent="0.3">
      <c r="A184" s="15" t="s">
        <v>31</v>
      </c>
      <c r="B184" s="17" t="e">
        <f>B182*B183</f>
        <v>#DIV/0!</v>
      </c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 t="s">
        <v>73</v>
      </c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1" t="s">
        <v>27</v>
      </c>
      <c r="B188" s="12" t="e">
        <f>B178</f>
        <v>#DIV/0!</v>
      </c>
      <c r="C188" s="10"/>
      <c r="D188" s="10"/>
      <c r="E188" s="10"/>
      <c r="F188" s="10"/>
      <c r="G188" s="10"/>
      <c r="H188" s="10"/>
      <c r="I188" s="10"/>
    </row>
    <row r="189" spans="1:9" x14ac:dyDescent="0.3">
      <c r="A189" s="11" t="s">
        <v>31</v>
      </c>
      <c r="B189" s="12" t="e">
        <f>B184</f>
        <v>#DIV/0!</v>
      </c>
      <c r="C189" s="10"/>
      <c r="D189" s="10"/>
      <c r="E189" s="10"/>
      <c r="F189" s="10"/>
      <c r="G189" s="10"/>
      <c r="H189" s="10"/>
      <c r="I189" s="10"/>
    </row>
    <row r="190" spans="1:9" x14ac:dyDescent="0.3">
      <c r="A190" s="15" t="s">
        <v>33</v>
      </c>
      <c r="B190" s="17" t="e">
        <f>B188+B189</f>
        <v>#DIV/0!</v>
      </c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ht="15" thickBot="1" x14ac:dyDescent="0.35">
      <c r="A192" s="30" t="s">
        <v>52</v>
      </c>
      <c r="B192" s="30"/>
      <c r="C192" s="30"/>
      <c r="D192" s="25"/>
      <c r="E192" s="10"/>
      <c r="F192" s="10"/>
      <c r="G192" s="10"/>
      <c r="H192" s="10"/>
      <c r="I192" s="10"/>
    </row>
    <row r="193" spans="1:9" ht="15" thickBot="1" x14ac:dyDescent="0.35">
      <c r="A193" s="27" t="s">
        <v>50</v>
      </c>
      <c r="B193" s="28"/>
      <c r="C193" s="28"/>
      <c r="D193" s="28"/>
      <c r="E193" s="28" t="s">
        <v>47</v>
      </c>
      <c r="F193" s="29"/>
      <c r="G193" s="10"/>
      <c r="H193" s="10"/>
      <c r="I193" s="10"/>
    </row>
    <row r="194" spans="1:9" x14ac:dyDescent="0.3">
      <c r="A194" s="21"/>
      <c r="B194" s="21"/>
      <c r="C194" s="21"/>
      <c r="D194" s="21"/>
      <c r="E194" s="21"/>
      <c r="F194" s="21"/>
      <c r="G194" s="36"/>
      <c r="H194" s="10"/>
      <c r="I194" s="10"/>
    </row>
    <row r="195" spans="1:9" x14ac:dyDescent="0.3">
      <c r="A195" s="10" t="s">
        <v>93</v>
      </c>
      <c r="B195" s="10"/>
      <c r="C195" s="10"/>
      <c r="D195" s="10"/>
      <c r="E195" s="10"/>
      <c r="F195" s="10"/>
      <c r="G195" s="10" t="s">
        <v>78</v>
      </c>
      <c r="H195" s="10"/>
      <c r="I195" s="10"/>
    </row>
    <row r="196" spans="1:9" x14ac:dyDescent="0.3">
      <c r="A196" s="21" t="s">
        <v>42</v>
      </c>
      <c r="C196" s="10"/>
      <c r="D196" s="10"/>
      <c r="E196" s="10"/>
      <c r="F196" s="10"/>
      <c r="G196" s="10"/>
      <c r="H196" s="10"/>
      <c r="I196" s="10"/>
    </row>
    <row r="197" spans="1:9" x14ac:dyDescent="0.3">
      <c r="A197" t="s">
        <v>0</v>
      </c>
      <c r="F197" s="10"/>
      <c r="G197" s="10"/>
      <c r="H197" s="10"/>
      <c r="I197" s="10"/>
    </row>
    <row r="198" spans="1:9" x14ac:dyDescent="0.3">
      <c r="A198" t="s">
        <v>1</v>
      </c>
      <c r="F198" s="10"/>
      <c r="G198" s="10"/>
      <c r="H198" s="10"/>
      <c r="I198" s="10"/>
    </row>
    <row r="199" spans="1:9" x14ac:dyDescent="0.3">
      <c r="A199" t="s">
        <v>45</v>
      </c>
      <c r="F199" s="10"/>
      <c r="G199" s="10"/>
      <c r="H199" s="10"/>
      <c r="I199" s="10"/>
    </row>
    <row r="200" spans="1:9" x14ac:dyDescent="0.3">
      <c r="A200" t="s">
        <v>3</v>
      </c>
      <c r="F200" s="10"/>
      <c r="G200" s="10"/>
      <c r="H200" s="10"/>
      <c r="I200" s="10"/>
    </row>
    <row r="201" spans="1:9" x14ac:dyDescent="0.3">
      <c r="A201" t="s">
        <v>4</v>
      </c>
      <c r="F201" s="10"/>
      <c r="G201" s="10"/>
      <c r="H201" s="10"/>
      <c r="I201" s="10"/>
    </row>
    <row r="202" spans="1:9" x14ac:dyDescent="0.3">
      <c r="C202" s="10"/>
      <c r="D202" s="10"/>
      <c r="E202" s="10"/>
      <c r="F202" s="10"/>
      <c r="G202" s="10"/>
      <c r="H202" s="10"/>
      <c r="I202" s="10"/>
    </row>
    <row r="203" spans="1:9" x14ac:dyDescent="0.3">
      <c r="A203" s="2" t="s">
        <v>14</v>
      </c>
      <c r="B203" s="2">
        <v>2</v>
      </c>
      <c r="C203" s="10"/>
      <c r="D203" s="10"/>
      <c r="E203" s="10"/>
      <c r="F203" s="10"/>
      <c r="G203" s="10"/>
      <c r="H203" s="10"/>
      <c r="I203" s="10"/>
    </row>
    <row r="204" spans="1:9" x14ac:dyDescent="0.3">
      <c r="A204" s="7" t="s">
        <v>5</v>
      </c>
      <c r="B204" s="7"/>
      <c r="C204" s="10"/>
      <c r="D204" s="10"/>
      <c r="E204" s="10"/>
      <c r="F204" s="10"/>
      <c r="G204" s="10"/>
      <c r="H204" s="10"/>
      <c r="I204" s="10"/>
    </row>
    <row r="205" spans="1:9" x14ac:dyDescent="0.3">
      <c r="A205" s="7" t="s">
        <v>6</v>
      </c>
      <c r="B205" s="8"/>
      <c r="C205" s="10"/>
      <c r="D205" s="10"/>
      <c r="E205" s="10"/>
      <c r="F205" s="10"/>
      <c r="G205" s="10"/>
      <c r="H205" s="10"/>
      <c r="I205" s="10"/>
    </row>
    <row r="206" spans="1:9" x14ac:dyDescent="0.3">
      <c r="A206" s="2" t="s">
        <v>16</v>
      </c>
      <c r="B206" s="22">
        <f>B203*B204*B205</f>
        <v>0</v>
      </c>
      <c r="C206" s="10"/>
      <c r="D206" s="10"/>
      <c r="E206" s="10"/>
      <c r="F206" s="10"/>
      <c r="G206" s="10"/>
      <c r="H206" s="10"/>
      <c r="I206" s="10"/>
    </row>
    <row r="207" spans="1:9" x14ac:dyDescent="0.3">
      <c r="A207" s="7" t="s">
        <v>7</v>
      </c>
      <c r="B207" s="8"/>
      <c r="C207" s="10"/>
      <c r="D207" s="10"/>
      <c r="E207" s="10"/>
      <c r="F207" s="10"/>
      <c r="G207" s="10"/>
      <c r="H207" s="10"/>
      <c r="I207" s="10"/>
    </row>
    <row r="208" spans="1:9" x14ac:dyDescent="0.3">
      <c r="A208" s="7" t="s">
        <v>10</v>
      </c>
      <c r="B208" s="8"/>
      <c r="C208" s="10"/>
      <c r="D208" s="10"/>
      <c r="E208" s="10"/>
      <c r="F208" s="10"/>
      <c r="G208" s="10"/>
      <c r="H208" s="10"/>
      <c r="I208" s="10"/>
    </row>
    <row r="209" spans="1:9" x14ac:dyDescent="0.3">
      <c r="A209" s="7" t="s">
        <v>80</v>
      </c>
      <c r="B209" s="38">
        <f>B208^2</f>
        <v>0</v>
      </c>
      <c r="C209" s="10"/>
      <c r="D209" s="10"/>
      <c r="E209" s="10"/>
      <c r="F209" s="10"/>
      <c r="G209" s="10"/>
      <c r="H209" s="10"/>
      <c r="I209" s="10"/>
    </row>
    <row r="210" spans="1:9" x14ac:dyDescent="0.3">
      <c r="A210" s="2" t="s">
        <v>13</v>
      </c>
      <c r="B210" s="26">
        <f>B207*B209</f>
        <v>0</v>
      </c>
      <c r="C210" s="10"/>
      <c r="D210" s="10"/>
      <c r="E210" s="10"/>
      <c r="F210" s="10"/>
      <c r="G210" s="10"/>
      <c r="H210" s="10"/>
      <c r="I210" s="10"/>
    </row>
    <row r="211" spans="1:9" x14ac:dyDescent="0.3">
      <c r="A211" s="2" t="s">
        <v>79</v>
      </c>
      <c r="B211" s="3" t="e">
        <f>B206/B210</f>
        <v>#DIV/0!</v>
      </c>
      <c r="C211" s="10"/>
      <c r="D211" s="10"/>
      <c r="E211" s="10"/>
      <c r="F211" s="10"/>
      <c r="G211" s="10"/>
      <c r="H211" s="10"/>
      <c r="I211" s="10"/>
    </row>
    <row r="212" spans="1:9" x14ac:dyDescent="0.3">
      <c r="A212" s="2" t="s">
        <v>81</v>
      </c>
      <c r="B212" s="3">
        <v>0.12</v>
      </c>
      <c r="C212" s="10"/>
      <c r="D212" s="10"/>
      <c r="E212" s="10"/>
      <c r="F212" s="10"/>
      <c r="G212" s="10"/>
      <c r="H212" s="10"/>
      <c r="I212" s="10"/>
    </row>
    <row r="213" spans="1:9" x14ac:dyDescent="0.3">
      <c r="A213" s="13" t="s">
        <v>82</v>
      </c>
      <c r="B213" s="37" t="e">
        <f>B211-B212</f>
        <v>#DIV/0!</v>
      </c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 t="s">
        <v>83</v>
      </c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2" t="s">
        <v>5</v>
      </c>
      <c r="B217" s="2">
        <f>B204</f>
        <v>0</v>
      </c>
      <c r="C217" s="10"/>
      <c r="D217" s="10"/>
      <c r="E217" s="10"/>
      <c r="F217" s="10"/>
      <c r="G217" s="10"/>
      <c r="H217" s="10"/>
      <c r="I217" s="10"/>
    </row>
    <row r="218" spans="1:9" x14ac:dyDescent="0.3">
      <c r="A218" s="2" t="s">
        <v>7</v>
      </c>
      <c r="B218" s="6">
        <f>B207</f>
        <v>0</v>
      </c>
      <c r="C218" s="10"/>
      <c r="D218" s="10"/>
      <c r="E218" s="10"/>
      <c r="F218" s="10"/>
      <c r="G218" s="10"/>
      <c r="H218" s="10"/>
      <c r="I218" s="10"/>
    </row>
    <row r="219" spans="1:9" x14ac:dyDescent="0.3">
      <c r="A219" s="2" t="s">
        <v>9</v>
      </c>
      <c r="B219" s="3" t="e">
        <f>B213</f>
        <v>#DIV/0!</v>
      </c>
      <c r="C219" s="10"/>
      <c r="D219" s="10"/>
      <c r="E219" s="10"/>
      <c r="F219" s="10"/>
      <c r="G219" s="10"/>
      <c r="H219" s="10"/>
      <c r="I219" s="10"/>
    </row>
    <row r="220" spans="1:9" x14ac:dyDescent="0.3">
      <c r="A220" s="2" t="s">
        <v>8</v>
      </c>
      <c r="B220" s="3">
        <f>B212</f>
        <v>0.12</v>
      </c>
      <c r="C220" s="10"/>
      <c r="D220" s="10"/>
      <c r="E220" s="10"/>
      <c r="F220" s="10"/>
      <c r="G220" s="10"/>
      <c r="H220" s="10"/>
      <c r="I220" s="10"/>
    </row>
    <row r="221" spans="1:9" x14ac:dyDescent="0.3">
      <c r="A221" s="2" t="s">
        <v>19</v>
      </c>
      <c r="B221" s="3" t="e">
        <f>B211</f>
        <v>#DIV/0!</v>
      </c>
      <c r="C221" s="10"/>
      <c r="D221" s="10"/>
      <c r="E221" s="10"/>
      <c r="F221" s="10"/>
      <c r="G221" s="10"/>
      <c r="H221" s="10"/>
      <c r="I221" s="10"/>
    </row>
    <row r="222" spans="1:9" x14ac:dyDescent="0.3">
      <c r="A222" s="13" t="s">
        <v>20</v>
      </c>
      <c r="B222" s="14" t="e">
        <f>B217*B218*B221</f>
        <v>#DIV/0!</v>
      </c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 t="s">
        <v>84</v>
      </c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2" t="s">
        <v>5</v>
      </c>
      <c r="B226" s="2">
        <f>B204</f>
        <v>0</v>
      </c>
      <c r="C226" s="10"/>
      <c r="D226" s="10"/>
      <c r="E226" s="10"/>
      <c r="F226" s="10"/>
      <c r="G226" s="10"/>
      <c r="H226" s="10"/>
      <c r="I226" s="10"/>
    </row>
    <row r="227" spans="1:9" x14ac:dyDescent="0.3">
      <c r="A227" s="2" t="s">
        <v>22</v>
      </c>
      <c r="B227" s="6">
        <f>B208</f>
        <v>0</v>
      </c>
      <c r="C227" s="10"/>
      <c r="D227" s="10"/>
      <c r="E227" s="10"/>
      <c r="F227" s="10"/>
      <c r="G227" s="10"/>
      <c r="H227" s="10"/>
      <c r="I227" s="10"/>
    </row>
    <row r="228" spans="1:9" x14ac:dyDescent="0.3">
      <c r="A228" s="15" t="s">
        <v>23</v>
      </c>
      <c r="B228" s="15" t="e">
        <f>B226/B227</f>
        <v>#DIV/0!</v>
      </c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 t="s">
        <v>85</v>
      </c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C231" s="10"/>
      <c r="D231" s="10"/>
      <c r="E231" s="10"/>
      <c r="F231" s="10"/>
      <c r="G231" s="10"/>
      <c r="H231" s="10"/>
      <c r="I231" s="10"/>
    </row>
    <row r="232" spans="1:9" x14ac:dyDescent="0.3">
      <c r="A232" s="7" t="s">
        <v>24</v>
      </c>
      <c r="B232" s="7">
        <v>365</v>
      </c>
      <c r="C232" s="10"/>
      <c r="D232" s="10"/>
      <c r="E232" s="10"/>
      <c r="F232" s="10"/>
      <c r="G232" s="10"/>
      <c r="H232" s="10"/>
      <c r="I232" s="10"/>
    </row>
    <row r="233" spans="1:9" x14ac:dyDescent="0.3">
      <c r="A233" s="11" t="s">
        <v>23</v>
      </c>
      <c r="B233" s="11" t="e">
        <f>B228</f>
        <v>#DIV/0!</v>
      </c>
      <c r="C233" s="10"/>
      <c r="D233" s="10"/>
      <c r="E233" s="10"/>
      <c r="F233" s="10"/>
      <c r="G233" s="10"/>
      <c r="H233" s="10"/>
      <c r="I233" s="10"/>
    </row>
    <row r="234" spans="1:9" x14ac:dyDescent="0.3">
      <c r="A234" s="15" t="s">
        <v>34</v>
      </c>
      <c r="B234" s="16" t="e">
        <f>B232/B233</f>
        <v>#DIV/0!</v>
      </c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 t="s">
        <v>86</v>
      </c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1" t="s">
        <v>23</v>
      </c>
      <c r="B238" s="11" t="e">
        <f>B233</f>
        <v>#DIV/0!</v>
      </c>
      <c r="C238" s="10"/>
      <c r="D238" s="10"/>
      <c r="E238" s="10"/>
      <c r="F238" s="10"/>
      <c r="G238" s="10"/>
      <c r="H238" s="10"/>
      <c r="I238" s="10"/>
    </row>
    <row r="239" spans="1:9" x14ac:dyDescent="0.3">
      <c r="A239" s="11" t="s">
        <v>6</v>
      </c>
      <c r="B239" s="12">
        <f>B205</f>
        <v>0</v>
      </c>
      <c r="C239" s="10"/>
      <c r="D239" s="10"/>
      <c r="E239" s="10"/>
      <c r="F239" s="10"/>
      <c r="G239" s="10"/>
      <c r="H239" s="10"/>
      <c r="I239" s="10"/>
    </row>
    <row r="240" spans="1:9" x14ac:dyDescent="0.3">
      <c r="A240" s="15" t="s">
        <v>27</v>
      </c>
      <c r="B240" s="17" t="e">
        <f>B238*B239</f>
        <v>#DIV/0!</v>
      </c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 t="s">
        <v>87</v>
      </c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1" t="s">
        <v>29</v>
      </c>
      <c r="B244" s="12" t="e">
        <f>B222/365</f>
        <v>#DIV/0!</v>
      </c>
      <c r="C244" s="10"/>
      <c r="D244" s="10"/>
      <c r="E244" s="10"/>
      <c r="F244" s="10"/>
      <c r="G244" s="10"/>
      <c r="H244" s="10"/>
      <c r="I244" s="10"/>
    </row>
    <row r="245" spans="1:9" x14ac:dyDescent="0.3">
      <c r="A245" s="11" t="s">
        <v>30</v>
      </c>
      <c r="B245" s="11" t="e">
        <f>B234/2</f>
        <v>#DIV/0!</v>
      </c>
      <c r="C245" s="10"/>
      <c r="D245" s="10"/>
      <c r="E245" s="10"/>
      <c r="F245" s="10"/>
      <c r="G245" s="10"/>
      <c r="H245" s="10"/>
      <c r="I245" s="10"/>
    </row>
    <row r="246" spans="1:9" x14ac:dyDescent="0.3">
      <c r="A246" s="15" t="s">
        <v>31</v>
      </c>
      <c r="B246" s="17" t="e">
        <f>B244*B245</f>
        <v>#DIV/0!</v>
      </c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 t="s">
        <v>88</v>
      </c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1" t="s">
        <v>27</v>
      </c>
      <c r="B250" s="12" t="e">
        <f>B240</f>
        <v>#DIV/0!</v>
      </c>
      <c r="C250" s="10"/>
      <c r="D250" s="10"/>
      <c r="E250" s="10"/>
      <c r="F250" s="10"/>
      <c r="G250" s="10"/>
      <c r="H250" s="10"/>
      <c r="I250" s="10"/>
    </row>
    <row r="251" spans="1:9" x14ac:dyDescent="0.3">
      <c r="A251" s="11" t="s">
        <v>31</v>
      </c>
      <c r="B251" s="12" t="e">
        <f>B246</f>
        <v>#DIV/0!</v>
      </c>
      <c r="C251" s="10"/>
      <c r="D251" s="10"/>
      <c r="E251" s="10"/>
      <c r="F251" s="10"/>
      <c r="G251" s="10"/>
      <c r="H251" s="10"/>
      <c r="I251" s="10"/>
    </row>
    <row r="252" spans="1:9" x14ac:dyDescent="0.3">
      <c r="A252" s="15" t="s">
        <v>33</v>
      </c>
      <c r="B252" s="17" t="e">
        <f>B250+B251</f>
        <v>#DIV/0!</v>
      </c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ht="15" thickBot="1" x14ac:dyDescent="0.35">
      <c r="A254" s="30" t="s">
        <v>52</v>
      </c>
      <c r="B254" s="30"/>
      <c r="C254" s="30"/>
      <c r="D254" s="25"/>
      <c r="E254" s="10"/>
      <c r="F254" s="10"/>
      <c r="G254" s="10"/>
      <c r="H254" s="10"/>
      <c r="I254" s="10"/>
    </row>
    <row r="255" spans="1:9" ht="15" thickBot="1" x14ac:dyDescent="0.35">
      <c r="A255" s="27" t="s">
        <v>51</v>
      </c>
      <c r="B255" s="28"/>
      <c r="C255" s="28"/>
      <c r="D255" s="28"/>
      <c r="E255" s="28" t="s">
        <v>47</v>
      </c>
      <c r="F255" s="29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workbookViewId="0">
      <selection activeCell="B19" sqref="B19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59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/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 t="e">
        <f>B32/B33</f>
        <v>#DIV/0!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 t="e">
        <f>B34</f>
        <v>#DIV/0!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 t="e">
        <f>B38/B39</f>
        <v>#DIV/0!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 t="e">
        <f>B39</f>
        <v>#DIV/0!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 t="e">
        <f>B44*B45</f>
        <v>#DIV/0!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 t="e">
        <f>B40/2</f>
        <v>#DIV/0!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 t="e">
        <f>B50*B51</f>
        <v>#DIV/0!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 t="e">
        <f>B46</f>
        <v>#DIV/0!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 t="e">
        <f>B52</f>
        <v>#DIV/0!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 t="e">
        <f>B56+B57</f>
        <v>#DIV/0!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topLeftCell="A13" workbookViewId="0">
      <selection activeCell="B19" sqref="B19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58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/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 t="e">
        <f>B32/B33</f>
        <v>#DIV/0!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 t="e">
        <f>B34</f>
        <v>#DIV/0!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 t="e">
        <f>B38/B39</f>
        <v>#DIV/0!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 t="e">
        <f>B39</f>
        <v>#DIV/0!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 t="e">
        <f>B44*B45</f>
        <v>#DIV/0!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 t="e">
        <f>B40/2</f>
        <v>#DIV/0!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 t="e">
        <f>B50*B51</f>
        <v>#DIV/0!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 t="e">
        <f>B46</f>
        <v>#DIV/0!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 t="e">
        <f>B52</f>
        <v>#DIV/0!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 t="e">
        <f>B56+B57</f>
        <v>#DIV/0!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workbookViewId="0">
      <selection activeCell="B19" sqref="B19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57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/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 t="e">
        <f>B32/B33</f>
        <v>#DIV/0!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 t="e">
        <f>B34</f>
        <v>#DIV/0!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 t="e">
        <f>B38/B39</f>
        <v>#DIV/0!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 t="e">
        <f>B39</f>
        <v>#DIV/0!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 t="e">
        <f>B44*B45</f>
        <v>#DIV/0!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 t="e">
        <f>B40/2</f>
        <v>#DIV/0!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 t="e">
        <f>B50*B51</f>
        <v>#DIV/0!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 t="e">
        <f>B46</f>
        <v>#DIV/0!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 t="e">
        <f>B52</f>
        <v>#DIV/0!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 t="e">
        <f>B56+B57</f>
        <v>#DIV/0!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workbookViewId="0">
      <selection activeCell="B19" sqref="B19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56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/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 t="e">
        <f>B32/B33</f>
        <v>#DIV/0!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 t="e">
        <f>B34</f>
        <v>#DIV/0!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 t="e">
        <f>B38/B39</f>
        <v>#DIV/0!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 t="e">
        <f>B39</f>
        <v>#DIV/0!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 t="e">
        <f>B44*B45</f>
        <v>#DIV/0!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 t="e">
        <f>B40/2</f>
        <v>#DIV/0!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 t="e">
        <f>B50*B51</f>
        <v>#DIV/0!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 t="e">
        <f>B46</f>
        <v>#DIV/0!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 t="e">
        <f>B52</f>
        <v>#DIV/0!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 t="e">
        <f>B56+B57</f>
        <v>#DIV/0!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topLeftCell="A7" workbookViewId="0">
      <selection activeCell="B19" sqref="B19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55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/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 t="e">
        <f>B32/B33</f>
        <v>#DIV/0!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 t="e">
        <f>B34</f>
        <v>#DIV/0!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 t="e">
        <f>B38/B39</f>
        <v>#DIV/0!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 t="e">
        <f>B39</f>
        <v>#DIV/0!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 t="e">
        <f>B44*B45</f>
        <v>#DIV/0!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 t="e">
        <f>B40/2</f>
        <v>#DIV/0!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 t="e">
        <f>B50*B51</f>
        <v>#DIV/0!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 t="e">
        <f>B46</f>
        <v>#DIV/0!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 t="e">
        <f>B52</f>
        <v>#DIV/0!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 t="e">
        <f>B56+B57</f>
        <v>#DIV/0!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workbookViewId="0">
      <selection activeCell="B19" sqref="B19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54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/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 t="e">
        <f>B32/B33</f>
        <v>#DIV/0!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 t="e">
        <f>B34</f>
        <v>#DIV/0!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 t="e">
        <f>B38/B39</f>
        <v>#DIV/0!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 t="e">
        <f>B39</f>
        <v>#DIV/0!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 t="e">
        <f>B44*B45</f>
        <v>#DIV/0!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 t="e">
        <f>B40/2</f>
        <v>#DIV/0!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 t="e">
        <f>B50*B51</f>
        <v>#DIV/0!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 t="e">
        <f>B46</f>
        <v>#DIV/0!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 t="e">
        <f>B52</f>
        <v>#DIV/0!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 t="e">
        <f>B56+B57</f>
        <v>#DIV/0!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topLeftCell="A7" workbookViewId="0">
      <selection activeCell="B19" sqref="B19"/>
    </sheetView>
  </sheetViews>
  <sheetFormatPr defaultRowHeight="14.4" x14ac:dyDescent="0.3"/>
  <cols>
    <col min="1" max="1" width="28.6640625" customWidth="1"/>
    <col min="2" max="2" width="18.44140625" customWidth="1"/>
    <col min="3" max="3" width="10" bestFit="1" customWidth="1"/>
  </cols>
  <sheetData>
    <row r="1" spans="1:2" x14ac:dyDescent="0.3">
      <c r="A1" t="s">
        <v>53</v>
      </c>
    </row>
    <row r="2" spans="1:2" x14ac:dyDescent="0.3">
      <c r="A2" t="s">
        <v>0</v>
      </c>
    </row>
    <row r="3" spans="1:2" x14ac:dyDescent="0.3">
      <c r="A3" t="s">
        <v>1</v>
      </c>
    </row>
    <row r="4" spans="1:2" x14ac:dyDescent="0.3">
      <c r="A4" t="s">
        <v>2</v>
      </c>
    </row>
    <row r="5" spans="1:2" x14ac:dyDescent="0.3">
      <c r="A5" t="s">
        <v>3</v>
      </c>
    </row>
    <row r="6" spans="1:2" x14ac:dyDescent="0.3">
      <c r="A6" t="s">
        <v>4</v>
      </c>
    </row>
    <row r="8" spans="1:2" x14ac:dyDescent="0.3">
      <c r="A8" s="11" t="s">
        <v>14</v>
      </c>
      <c r="B8" s="11">
        <v>2</v>
      </c>
    </row>
    <row r="9" spans="1:2" x14ac:dyDescent="0.3">
      <c r="A9" s="11" t="s">
        <v>5</v>
      </c>
      <c r="B9" s="11">
        <v>45000</v>
      </c>
    </row>
    <row r="10" spans="1:2" x14ac:dyDescent="0.3">
      <c r="A10" s="11" t="s">
        <v>6</v>
      </c>
      <c r="B10" s="12">
        <v>1600</v>
      </c>
    </row>
    <row r="11" spans="1:2" x14ac:dyDescent="0.3">
      <c r="A11" s="11" t="s">
        <v>16</v>
      </c>
      <c r="B11" s="11">
        <f>B8*B9*B10</f>
        <v>144000000</v>
      </c>
    </row>
    <row r="12" spans="1:2" x14ac:dyDescent="0.3">
      <c r="A12" s="11" t="s">
        <v>7</v>
      </c>
      <c r="B12" s="12">
        <v>900</v>
      </c>
    </row>
    <row r="13" spans="1:2" x14ac:dyDescent="0.3">
      <c r="A13" s="11" t="s">
        <v>8</v>
      </c>
      <c r="B13" s="31">
        <v>0.12</v>
      </c>
    </row>
    <row r="14" spans="1:2" x14ac:dyDescent="0.3">
      <c r="A14" s="11" t="s">
        <v>9</v>
      </c>
      <c r="B14" s="31">
        <v>0.04</v>
      </c>
    </row>
    <row r="15" spans="1:2" x14ac:dyDescent="0.3">
      <c r="A15" s="11" t="s">
        <v>15</v>
      </c>
      <c r="B15" s="32">
        <f>B13+B14</f>
        <v>0.16</v>
      </c>
    </row>
    <row r="16" spans="1:2" x14ac:dyDescent="0.3">
      <c r="A16" s="11" t="s">
        <v>13</v>
      </c>
      <c r="B16" s="12">
        <f>B15*B12</f>
        <v>144</v>
      </c>
    </row>
    <row r="17" spans="1:9" x14ac:dyDescent="0.3">
      <c r="A17" s="11" t="s">
        <v>11</v>
      </c>
      <c r="B17" s="11">
        <f>B11/B16</f>
        <v>1000000</v>
      </c>
    </row>
    <row r="18" spans="1:9" x14ac:dyDescent="0.3">
      <c r="A18" s="11" t="s">
        <v>17</v>
      </c>
      <c r="B18" s="11">
        <v>0.5</v>
      </c>
      <c r="C18" s="4"/>
    </row>
    <row r="19" spans="1:9" x14ac:dyDescent="0.3">
      <c r="A19" s="33" t="s">
        <v>12</v>
      </c>
      <c r="B19" s="33"/>
      <c r="C19" s="4"/>
    </row>
    <row r="20" spans="1:9" x14ac:dyDescent="0.3">
      <c r="A20" s="10"/>
      <c r="B20" s="10"/>
      <c r="C20" s="10"/>
      <c r="D20" s="10"/>
      <c r="E20" s="10"/>
      <c r="F20" s="10"/>
      <c r="G20" s="10"/>
      <c r="H20" s="10"/>
      <c r="I20" s="10"/>
    </row>
    <row r="21" spans="1:9" x14ac:dyDescent="0.3">
      <c r="A21" s="10" t="s">
        <v>18</v>
      </c>
      <c r="B21" s="10"/>
      <c r="C21" s="10"/>
      <c r="D21" s="10"/>
      <c r="E21" s="10"/>
      <c r="F21" s="10"/>
      <c r="G21" s="10"/>
      <c r="H21" s="10"/>
      <c r="I21" s="10"/>
    </row>
    <row r="22" spans="1:9" x14ac:dyDescent="0.3">
      <c r="A22" s="10"/>
      <c r="B22" s="10"/>
      <c r="C22" s="10"/>
      <c r="D22" s="10"/>
      <c r="E22" s="10"/>
      <c r="F22" s="10"/>
      <c r="G22" s="10"/>
      <c r="H22" s="10"/>
      <c r="I22" s="10"/>
    </row>
    <row r="23" spans="1:9" x14ac:dyDescent="0.3">
      <c r="A23" s="2" t="s">
        <v>5</v>
      </c>
      <c r="B23" s="2">
        <v>45000</v>
      </c>
      <c r="C23" s="10"/>
      <c r="D23" s="10"/>
      <c r="E23" s="10"/>
      <c r="F23" s="10"/>
      <c r="G23" s="10"/>
      <c r="H23" s="10"/>
      <c r="I23" s="10"/>
    </row>
    <row r="24" spans="1:9" x14ac:dyDescent="0.3">
      <c r="A24" s="2" t="s">
        <v>7</v>
      </c>
      <c r="B24" s="2">
        <v>900</v>
      </c>
      <c r="C24" s="10"/>
      <c r="D24" s="10"/>
      <c r="E24" s="10"/>
      <c r="F24" s="10"/>
      <c r="G24" s="10"/>
      <c r="H24" s="10"/>
      <c r="I24" s="10"/>
    </row>
    <row r="25" spans="1:9" x14ac:dyDescent="0.3">
      <c r="A25" s="2" t="s">
        <v>9</v>
      </c>
      <c r="B25" s="3">
        <v>0.04</v>
      </c>
      <c r="C25" s="10"/>
      <c r="D25" s="10"/>
      <c r="E25" s="10"/>
      <c r="F25" s="10"/>
      <c r="G25" s="10"/>
      <c r="H25" s="10"/>
      <c r="I25" s="10"/>
    </row>
    <row r="26" spans="1:9" x14ac:dyDescent="0.3">
      <c r="A26" s="2" t="s">
        <v>8</v>
      </c>
      <c r="B26" s="3">
        <v>0.12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19</v>
      </c>
      <c r="B27" s="3">
        <f>B25+B26</f>
        <v>0.16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13" t="s">
        <v>20</v>
      </c>
      <c r="B28" s="14">
        <f>B23*B24*B27</f>
        <v>6480000</v>
      </c>
      <c r="C28" s="10"/>
      <c r="D28" s="10"/>
      <c r="E28" s="10"/>
      <c r="F28" s="10"/>
      <c r="G28" s="10"/>
      <c r="H28" s="10"/>
      <c r="I28" s="10"/>
    </row>
    <row r="29" spans="1:9" x14ac:dyDescent="0.3">
      <c r="A29" s="10"/>
      <c r="B29" s="10"/>
      <c r="C29" s="10"/>
      <c r="D29" s="10"/>
      <c r="E29" s="10"/>
      <c r="F29" s="10"/>
      <c r="G29" s="10"/>
      <c r="H29" s="10"/>
      <c r="I29" s="10"/>
    </row>
    <row r="30" spans="1:9" x14ac:dyDescent="0.3">
      <c r="A30" s="10" t="s">
        <v>21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3">
      <c r="A31" s="10"/>
      <c r="B31" s="10"/>
      <c r="C31" s="10"/>
      <c r="D31" s="10"/>
      <c r="E31" s="10"/>
      <c r="F31" s="10"/>
      <c r="G31" s="10"/>
      <c r="H31" s="10"/>
      <c r="I31" s="10"/>
    </row>
    <row r="32" spans="1:9" x14ac:dyDescent="0.3">
      <c r="A32" s="2" t="s">
        <v>5</v>
      </c>
      <c r="B32" s="2">
        <f>B9</f>
        <v>45000</v>
      </c>
      <c r="C32" s="10"/>
      <c r="D32" s="10"/>
      <c r="E32" s="10"/>
      <c r="F32" s="10"/>
      <c r="G32" s="10"/>
      <c r="H32" s="10"/>
      <c r="I32" s="10"/>
    </row>
    <row r="33" spans="1:9" x14ac:dyDescent="0.3">
      <c r="A33" s="2" t="s">
        <v>22</v>
      </c>
      <c r="B33" s="2">
        <f>B19</f>
        <v>0</v>
      </c>
      <c r="C33" s="10"/>
      <c r="D33" s="10"/>
      <c r="E33" s="10"/>
      <c r="F33" s="10"/>
      <c r="G33" s="10"/>
      <c r="H33" s="10"/>
      <c r="I33" s="10"/>
    </row>
    <row r="34" spans="1:9" x14ac:dyDescent="0.3">
      <c r="A34" s="15" t="s">
        <v>23</v>
      </c>
      <c r="B34" s="15" t="e">
        <f>B32/B33</f>
        <v>#DIV/0!</v>
      </c>
      <c r="C34" s="10"/>
      <c r="D34" s="10"/>
      <c r="E34" s="10"/>
      <c r="F34" s="10"/>
      <c r="G34" s="10"/>
      <c r="H34" s="10"/>
      <c r="I34" s="10"/>
    </row>
    <row r="35" spans="1:9" x14ac:dyDescent="0.3">
      <c r="A35" s="10"/>
      <c r="B35" s="10"/>
      <c r="C35" s="10"/>
      <c r="D35" s="10"/>
      <c r="E35" s="10"/>
      <c r="F35" s="10"/>
      <c r="G35" s="10"/>
      <c r="H35" s="10"/>
      <c r="I35" s="10"/>
    </row>
    <row r="36" spans="1:9" x14ac:dyDescent="0.3">
      <c r="A36" s="10" t="s">
        <v>26</v>
      </c>
      <c r="B36" s="10"/>
      <c r="C36" s="10"/>
      <c r="D36" s="10"/>
      <c r="E36" s="10"/>
      <c r="F36" s="10"/>
      <c r="G36" s="10"/>
      <c r="H36" s="10"/>
      <c r="I36" s="10"/>
    </row>
    <row r="37" spans="1:9" x14ac:dyDescent="0.3">
      <c r="C37" s="10"/>
      <c r="D37" s="10"/>
      <c r="E37" s="10"/>
      <c r="F37" s="10"/>
      <c r="G37" s="10"/>
      <c r="H37" s="10"/>
      <c r="I37" s="10"/>
    </row>
    <row r="38" spans="1:9" x14ac:dyDescent="0.3">
      <c r="A38" s="7" t="s">
        <v>24</v>
      </c>
      <c r="B38" s="7">
        <v>365</v>
      </c>
      <c r="C38" s="10"/>
      <c r="D38" s="10"/>
      <c r="E38" s="10"/>
      <c r="F38" s="10"/>
      <c r="G38" s="10"/>
      <c r="H38" s="10"/>
      <c r="I38" s="10"/>
    </row>
    <row r="39" spans="1:9" x14ac:dyDescent="0.3">
      <c r="A39" s="11" t="s">
        <v>23</v>
      </c>
      <c r="B39" s="11" t="e">
        <f>B34</f>
        <v>#DIV/0!</v>
      </c>
      <c r="C39" s="10"/>
      <c r="D39" s="10"/>
      <c r="E39" s="10"/>
      <c r="F39" s="10"/>
      <c r="G39" s="10"/>
      <c r="H39" s="10"/>
      <c r="I39" s="10"/>
    </row>
    <row r="40" spans="1:9" x14ac:dyDescent="0.3">
      <c r="A40" s="15" t="s">
        <v>34</v>
      </c>
      <c r="B40" s="16" t="e">
        <f>B38/B39</f>
        <v>#DIV/0!</v>
      </c>
      <c r="C40" s="10"/>
      <c r="D40" s="10"/>
      <c r="E40" s="10"/>
      <c r="F40" s="10"/>
      <c r="G40" s="10"/>
      <c r="H40" s="10"/>
      <c r="I40" s="10"/>
    </row>
    <row r="41" spans="1:9" x14ac:dyDescent="0.3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3">
      <c r="A42" s="10" t="s">
        <v>25</v>
      </c>
      <c r="B42" s="10"/>
      <c r="C42" s="10"/>
      <c r="D42" s="10"/>
      <c r="E42" s="10"/>
      <c r="F42" s="10"/>
      <c r="G42" s="10"/>
      <c r="H42" s="10"/>
      <c r="I42" s="10"/>
    </row>
    <row r="43" spans="1:9" x14ac:dyDescent="0.3">
      <c r="B43" s="10"/>
      <c r="C43" s="10"/>
      <c r="D43" s="10"/>
      <c r="E43" s="10"/>
      <c r="F43" s="10"/>
      <c r="G43" s="10"/>
      <c r="H43" s="10"/>
      <c r="I43" s="10"/>
    </row>
    <row r="44" spans="1:9" x14ac:dyDescent="0.3">
      <c r="A44" s="11" t="s">
        <v>23</v>
      </c>
      <c r="B44" s="11" t="e">
        <f>B39</f>
        <v>#DIV/0!</v>
      </c>
      <c r="C44" s="10"/>
      <c r="D44" s="10"/>
      <c r="E44" s="10"/>
      <c r="F44" s="10"/>
      <c r="G44" s="10"/>
      <c r="H44" s="10"/>
      <c r="I44" s="10"/>
    </row>
    <row r="45" spans="1:9" x14ac:dyDescent="0.3">
      <c r="A45" s="11" t="s">
        <v>6</v>
      </c>
      <c r="B45" s="12">
        <f>B10</f>
        <v>1600</v>
      </c>
      <c r="C45" s="10"/>
      <c r="D45" s="10"/>
      <c r="E45" s="10"/>
      <c r="F45" s="10"/>
      <c r="G45" s="10"/>
      <c r="H45" s="10"/>
      <c r="I45" s="10"/>
    </row>
    <row r="46" spans="1:9" x14ac:dyDescent="0.3">
      <c r="A46" s="15" t="s">
        <v>27</v>
      </c>
      <c r="B46" s="17" t="e">
        <f>B44*B45</f>
        <v>#DIV/0!</v>
      </c>
      <c r="C46" s="10"/>
      <c r="D46" s="10"/>
      <c r="E46" s="10"/>
      <c r="F46" s="10"/>
      <c r="G46" s="10"/>
      <c r="H46" s="10"/>
      <c r="I46" s="10"/>
    </row>
    <row r="47" spans="1:9" x14ac:dyDescent="0.3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3">
      <c r="A48" s="10" t="s">
        <v>28</v>
      </c>
      <c r="B48" s="10"/>
      <c r="C48" s="10"/>
      <c r="D48" s="10"/>
      <c r="E48" s="10"/>
      <c r="F48" s="10"/>
      <c r="G48" s="10"/>
      <c r="H48" s="10"/>
      <c r="I48" s="10"/>
    </row>
    <row r="49" spans="1:9" x14ac:dyDescent="0.3">
      <c r="B49" s="10"/>
      <c r="C49" s="10"/>
      <c r="D49" s="10"/>
      <c r="E49" s="10"/>
      <c r="F49" s="10"/>
      <c r="G49" s="10"/>
      <c r="H49" s="10"/>
      <c r="I49" s="10"/>
    </row>
    <row r="50" spans="1:9" x14ac:dyDescent="0.3">
      <c r="A50" s="11" t="s">
        <v>29</v>
      </c>
      <c r="B50" s="12">
        <f>B28/365</f>
        <v>17753.424657534248</v>
      </c>
      <c r="C50" s="10"/>
      <c r="D50" s="10"/>
      <c r="E50" s="10"/>
      <c r="F50" s="10"/>
      <c r="G50" s="10"/>
      <c r="H50" s="10"/>
      <c r="I50" s="10"/>
    </row>
    <row r="51" spans="1:9" x14ac:dyDescent="0.3">
      <c r="A51" s="11" t="s">
        <v>30</v>
      </c>
      <c r="B51" s="11" t="e">
        <f>B40/2</f>
        <v>#DIV/0!</v>
      </c>
      <c r="C51" s="10"/>
      <c r="D51" s="10"/>
      <c r="E51" s="10"/>
      <c r="F51" s="10"/>
      <c r="G51" s="10"/>
      <c r="H51" s="10"/>
      <c r="I51" s="10"/>
    </row>
    <row r="52" spans="1:9" x14ac:dyDescent="0.3">
      <c r="A52" s="15" t="s">
        <v>31</v>
      </c>
      <c r="B52" s="17" t="e">
        <f>B50*B51</f>
        <v>#DIV/0!</v>
      </c>
      <c r="C52" s="10"/>
      <c r="D52" s="10"/>
      <c r="E52" s="10"/>
      <c r="F52" s="10"/>
      <c r="G52" s="10"/>
      <c r="H52" s="10"/>
      <c r="I52" s="10"/>
    </row>
    <row r="53" spans="1:9" x14ac:dyDescent="0.3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3">
      <c r="A54" s="10" t="s">
        <v>32</v>
      </c>
      <c r="B54" s="10"/>
      <c r="C54" s="10"/>
      <c r="D54" s="10"/>
      <c r="E54" s="10"/>
      <c r="F54" s="10"/>
      <c r="G54" s="10"/>
      <c r="H54" s="10"/>
      <c r="I54" s="10"/>
    </row>
    <row r="55" spans="1:9" x14ac:dyDescent="0.3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3">
      <c r="A56" s="11" t="s">
        <v>27</v>
      </c>
      <c r="B56" s="12" t="e">
        <f>B46</f>
        <v>#DIV/0!</v>
      </c>
      <c r="C56" s="10"/>
      <c r="D56" s="10"/>
      <c r="E56" s="10"/>
      <c r="F56" s="10"/>
      <c r="G56" s="10"/>
      <c r="H56" s="10"/>
      <c r="I56" s="10"/>
    </row>
    <row r="57" spans="1:9" x14ac:dyDescent="0.3">
      <c r="A57" s="11" t="s">
        <v>31</v>
      </c>
      <c r="B57" s="12" t="e">
        <f>B52</f>
        <v>#DIV/0!</v>
      </c>
      <c r="C57" s="10"/>
      <c r="D57" s="10"/>
      <c r="E57" s="10"/>
      <c r="F57" s="10"/>
      <c r="G57" s="10"/>
      <c r="H57" s="10"/>
      <c r="I57" s="10"/>
    </row>
    <row r="58" spans="1:9" x14ac:dyDescent="0.3">
      <c r="A58" s="15" t="s">
        <v>33</v>
      </c>
      <c r="B58" s="17" t="e">
        <f>B56+B57</f>
        <v>#DIV/0!</v>
      </c>
      <c r="C58" s="10"/>
      <c r="D58" s="10"/>
      <c r="E58" s="10"/>
      <c r="F58" s="10"/>
      <c r="G58" s="10"/>
      <c r="H58" s="10"/>
      <c r="I58" s="10"/>
    </row>
    <row r="59" spans="1:9" x14ac:dyDescent="0.3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3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3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3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3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3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3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3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3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3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3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3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3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3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3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3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3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3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3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3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3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3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3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3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3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3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3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3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3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3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3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3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3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3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3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3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3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3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3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3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3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3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3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3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3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3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3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3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3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3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3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3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3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3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3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3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3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3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3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3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3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3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3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3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3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3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3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3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3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3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3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3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3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3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3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3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3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3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3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3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3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3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3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3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3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3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3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3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3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3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3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3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3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3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3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3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3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3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3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3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3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3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3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3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3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3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3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3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3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3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3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3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3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3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3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3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3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3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3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3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3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3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3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3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3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3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3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3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3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3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3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3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3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3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3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3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3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3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3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3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3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3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3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3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3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3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3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3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3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3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3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3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3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3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3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3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3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3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3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3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3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3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3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3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3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3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3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3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3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3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3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3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3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3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3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3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3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3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3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3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3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3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3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3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3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3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3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3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3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3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3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3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3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3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3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3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3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3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3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3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3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3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3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3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3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3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3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3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3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3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3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3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3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3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3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3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3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3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3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3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3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3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3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3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3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3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3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3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3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3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3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3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3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3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3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3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3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3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3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3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3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3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3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3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3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3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3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3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3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3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3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3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3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3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3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3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3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3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3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3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3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3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3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3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3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3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3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3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3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3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3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3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3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3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3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3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3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3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3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3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3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3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3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3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3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3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3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3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3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3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3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3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3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3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3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3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3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3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3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3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3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3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3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3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3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3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3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3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3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3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3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3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3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3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3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3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3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3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3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3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3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3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3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3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3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3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3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3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3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3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3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3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3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3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3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3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3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3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3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3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3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3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3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3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3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3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3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3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3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3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3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3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3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3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3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3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3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3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3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3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3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3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3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3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3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3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3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3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3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3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3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3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3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3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3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3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3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3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3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3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3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3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3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3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3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3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3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3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3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3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3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3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3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3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3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3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3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3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3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3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3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3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3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3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3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3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3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3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3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3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3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3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3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3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3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3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3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3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3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3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3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3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3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3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3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3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3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3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3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3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3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3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3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3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3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3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3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3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3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3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3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3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3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3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3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3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3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3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3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3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3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3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3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3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3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3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3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3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3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3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3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3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3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3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3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3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3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3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3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3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3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3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3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3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3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3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3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3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3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3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3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3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3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3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3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3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3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3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3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3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3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3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3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3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3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3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3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3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3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3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3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3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3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3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3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3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3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3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3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3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3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3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3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3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3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3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3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3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3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3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3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3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3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3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3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3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3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3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3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3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3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3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3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3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3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3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3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3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3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3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3">
      <c r="A599" s="10"/>
      <c r="B599" s="10"/>
      <c r="C599" s="10"/>
      <c r="D599" s="10"/>
      <c r="E599" s="10"/>
      <c r="F599" s="10"/>
      <c r="G599" s="10"/>
      <c r="H599" s="10"/>
      <c r="I599" s="10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M10" sqref="M10"/>
    </sheetView>
  </sheetViews>
  <sheetFormatPr defaultRowHeight="14.4" x14ac:dyDescent="0.3"/>
  <cols>
    <col min="1" max="1" width="17.44140625" customWidth="1"/>
    <col min="2" max="2" width="21.5546875" customWidth="1"/>
    <col min="3" max="3" width="18.33203125" customWidth="1"/>
    <col min="4" max="4" width="16" customWidth="1"/>
  </cols>
  <sheetData>
    <row r="1" spans="1:4" x14ac:dyDescent="0.3">
      <c r="A1" s="18" t="s">
        <v>38</v>
      </c>
      <c r="B1" s="18" t="s">
        <v>35</v>
      </c>
      <c r="C1" s="18" t="s">
        <v>36</v>
      </c>
      <c r="D1" s="18" t="s">
        <v>37</v>
      </c>
    </row>
    <row r="2" spans="1:4" x14ac:dyDescent="0.3">
      <c r="A2" s="1">
        <f>opt_kol_narocila100!B19</f>
        <v>0</v>
      </c>
      <c r="B2" s="5" t="e">
        <f>opt_kol_narocila100!B46</f>
        <v>#DIV/0!</v>
      </c>
      <c r="C2" s="5" t="e">
        <f>opt_kol_narocila100!B52</f>
        <v>#DIV/0!</v>
      </c>
      <c r="D2" s="5" t="e">
        <f t="shared" ref="D2:D9" si="0">B2+C2</f>
        <v>#DIV/0!</v>
      </c>
    </row>
    <row r="3" spans="1:4" x14ac:dyDescent="0.3">
      <c r="A3" s="1">
        <f>opt_kol_narocila200!B19</f>
        <v>0</v>
      </c>
      <c r="B3" s="5" t="e">
        <f>opt_kol_narocila200!B46</f>
        <v>#DIV/0!</v>
      </c>
      <c r="C3" s="5" t="e">
        <f>opt_kol_narocila200!B52</f>
        <v>#DIV/0!</v>
      </c>
      <c r="D3" s="5" t="e">
        <f t="shared" si="0"/>
        <v>#DIV/0!</v>
      </c>
    </row>
    <row r="4" spans="1:4" x14ac:dyDescent="0.3">
      <c r="A4" s="1">
        <f>opt_kol_narocila300!B19</f>
        <v>0</v>
      </c>
      <c r="B4" s="5" t="e">
        <f>opt_kol_narocila300!B46</f>
        <v>#DIV/0!</v>
      </c>
      <c r="C4" s="5" t="e">
        <f>opt_kol_narocila300!B52</f>
        <v>#DIV/0!</v>
      </c>
      <c r="D4" s="5" t="e">
        <f t="shared" si="0"/>
        <v>#DIV/0!</v>
      </c>
    </row>
    <row r="5" spans="1:4" x14ac:dyDescent="0.3">
      <c r="A5" s="1">
        <f>opt_kol_narocila400!B19</f>
        <v>0</v>
      </c>
      <c r="B5" s="5" t="e">
        <f>opt_kol_narocila400!B46</f>
        <v>#DIV/0!</v>
      </c>
      <c r="C5" s="5" t="e">
        <f>opt_kol_narocila400!B52</f>
        <v>#DIV/0!</v>
      </c>
      <c r="D5" s="5" t="e">
        <f t="shared" si="0"/>
        <v>#DIV/0!</v>
      </c>
    </row>
    <row r="6" spans="1:4" x14ac:dyDescent="0.3">
      <c r="A6" s="1">
        <f>opt_kol_narocila500!B19</f>
        <v>0</v>
      </c>
      <c r="B6" s="5" t="e">
        <f>opt_kol_narocila500!B46</f>
        <v>#DIV/0!</v>
      </c>
      <c r="C6" s="5" t="e">
        <f>opt_kol_narocila!B52</f>
        <v>#DIV/0!</v>
      </c>
      <c r="D6" s="5" t="e">
        <f t="shared" si="0"/>
        <v>#DIV/0!</v>
      </c>
    </row>
    <row r="7" spans="1:4" x14ac:dyDescent="0.3">
      <c r="A7" s="1" t="e">
        <f>opt_kol_narocila!B19</f>
        <v>#DIV/0!</v>
      </c>
      <c r="B7" s="5" t="e">
        <f>opt_kol_narocila!B46</f>
        <v>#DIV/0!</v>
      </c>
      <c r="C7" s="5" t="e">
        <f>opt_kol_narocila!B52</f>
        <v>#DIV/0!</v>
      </c>
      <c r="D7" s="5" t="e">
        <f t="shared" si="0"/>
        <v>#DIV/0!</v>
      </c>
    </row>
    <row r="8" spans="1:4" x14ac:dyDescent="0.3">
      <c r="A8" s="1">
        <f>opt_kol_narocila2000!B19</f>
        <v>0</v>
      </c>
      <c r="B8" s="5" t="e">
        <f>opt_kol_narocila2000!B46</f>
        <v>#DIV/0!</v>
      </c>
      <c r="C8" s="5" t="e">
        <f>opt_kol_narocila2000!B52</f>
        <v>#DIV/0!</v>
      </c>
      <c r="D8" s="5" t="e">
        <f t="shared" si="0"/>
        <v>#DIV/0!</v>
      </c>
    </row>
    <row r="9" spans="1:4" x14ac:dyDescent="0.3">
      <c r="A9" s="1">
        <f>opt_kol_narocila45000!B19</f>
        <v>0</v>
      </c>
      <c r="B9" s="5" t="e">
        <f>opt_kol_narocila45000!B46</f>
        <v>#DIV/0!</v>
      </c>
      <c r="C9" s="5" t="e">
        <f>opt_kol_narocila45000!B52</f>
        <v>#DIV/0!</v>
      </c>
      <c r="D9" s="5" t="e">
        <f t="shared" si="0"/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opt_kol_narocila</vt:lpstr>
      <vt:lpstr>opt_kol_narocila100</vt:lpstr>
      <vt:lpstr>opt_kol_narocila200</vt:lpstr>
      <vt:lpstr>opt_kol_narocila300</vt:lpstr>
      <vt:lpstr>opt_kol_narocila400</vt:lpstr>
      <vt:lpstr>opt_kol_narocila500</vt:lpstr>
      <vt:lpstr>opt_kol_narocila2000</vt:lpstr>
      <vt:lpstr>opt_kol_narocila45000</vt:lpstr>
      <vt:lpstr>skupni_str_zalog_EUR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2015-12-05T12:52:53Z</dcterms:created>
  <dcterms:modified xsi:type="dcterms:W3CDTF">2016-01-03T11:55:56Z</dcterms:modified>
</cp:coreProperties>
</file>