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F:\_shramba\Niš_obisk_Kranj_obisk_2018\"/>
    </mc:Choice>
  </mc:AlternateContent>
  <bookViews>
    <workbookView xWindow="0" yWindow="0" windowWidth="24000" windowHeight="14232" firstSheet="1" activeTab="1"/>
  </bookViews>
  <sheets>
    <sheet name="PUZLA_REŠITVE" sheetId="49" state="hidden" r:id="rId1"/>
    <sheet name="VPRAŠANJA" sheetId="2" r:id="rId2"/>
    <sheet name="PUZLA" sheetId="1" r:id="rId3"/>
    <sheet name="1" sheetId="7" r:id="rId4"/>
    <sheet name="2" sheetId="3" r:id="rId5"/>
    <sheet name="3" sheetId="50" r:id="rId6"/>
    <sheet name="4" sheetId="9" r:id="rId7"/>
    <sheet name="5" sheetId="10" state="hidden" r:id="rId8"/>
    <sheet name="6" sheetId="15" state="hidden" r:id="rId9"/>
    <sheet name="7" sheetId="17" state="hidden" r:id="rId10"/>
    <sheet name="8" sheetId="18" state="hidden" r:id="rId11"/>
    <sheet name="9" sheetId="4" state="hidden" r:id="rId12"/>
    <sheet name="10" sheetId="21" state="hidden" r:id="rId13"/>
    <sheet name="11" sheetId="5" state="hidden" r:id="rId14"/>
    <sheet name="12" sheetId="25" state="hidden" r:id="rId15"/>
    <sheet name="13" sheetId="26" state="hidden" r:id="rId16"/>
    <sheet name="14" sheetId="29" state="hidden" r:id="rId17"/>
    <sheet name="15" sheetId="30" state="hidden" r:id="rId18"/>
    <sheet name="16" sheetId="31" state="hidden" r:id="rId19"/>
    <sheet name="17" sheetId="32" state="hidden" r:id="rId20"/>
    <sheet name="18" sheetId="33" state="hidden" r:id="rId21"/>
    <sheet name="19" sheetId="34" state="hidden" r:id="rId22"/>
    <sheet name="20" sheetId="35" state="hidden" r:id="rId23"/>
    <sheet name="21" sheetId="36" state="hidden" r:id="rId24"/>
    <sheet name="22" sheetId="37" state="hidden" r:id="rId25"/>
    <sheet name="23" sheetId="38" state="hidden" r:id="rId26"/>
    <sheet name="2P" sheetId="6" state="hidden" r:id="rId27"/>
    <sheet name="3P" sheetId="11" state="hidden" r:id="rId28"/>
    <sheet name="4P" sheetId="52" state="hidden" r:id="rId29"/>
    <sheet name="5P" sheetId="48" state="hidden" r:id="rId30"/>
    <sheet name="6P" sheetId="14" state="hidden" r:id="rId31"/>
    <sheet name="7P" sheetId="16" state="hidden" r:id="rId32"/>
    <sheet name="8P" sheetId="19" state="hidden" r:id="rId33"/>
    <sheet name="9P" sheetId="20" state="hidden" r:id="rId34"/>
    <sheet name="10P" sheetId="24" state="hidden" r:id="rId35"/>
    <sheet name="11P" sheetId="22" state="hidden" r:id="rId36"/>
    <sheet name="12P" sheetId="27" state="hidden" r:id="rId37"/>
    <sheet name="13P" sheetId="28" state="hidden" r:id="rId38"/>
    <sheet name="14P" sheetId="39" state="hidden" r:id="rId39"/>
    <sheet name="15P" sheetId="40" state="hidden" r:id="rId40"/>
    <sheet name="16P" sheetId="41" state="hidden" r:id="rId41"/>
    <sheet name="17P" sheetId="42" state="hidden" r:id="rId42"/>
    <sheet name="18K" sheetId="43" state="hidden" r:id="rId43"/>
    <sheet name="19P" sheetId="44" state="hidden" r:id="rId44"/>
    <sheet name="20P" sheetId="45" state="hidden" r:id="rId45"/>
    <sheet name="21P" sheetId="46" state="hidden" r:id="rId46"/>
    <sheet name="22P" sheetId="51" state="hidden" r:id="rId47"/>
    <sheet name="23P" sheetId="53" state="hidden" r:id="rId48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R23" i="49" l="1"/>
  <c r="M23" i="49"/>
  <c r="AI21" i="49"/>
  <c r="AA21" i="49"/>
  <c r="AF15" i="49"/>
  <c r="Z15" i="49"/>
  <c r="X15" i="49"/>
  <c r="N15" i="49"/>
  <c r="I15" i="49"/>
  <c r="AC13" i="49"/>
  <c r="Y13" i="49"/>
  <c r="P13" i="49"/>
  <c r="J13" i="49"/>
  <c r="R12" i="49"/>
  <c r="AA11" i="49"/>
  <c r="G11" i="49"/>
  <c r="AJ10" i="49"/>
  <c r="L10" i="49"/>
  <c r="AM9" i="49"/>
  <c r="V9" i="49"/>
  <c r="T9" i="49"/>
  <c r="AH7" i="49"/>
  <c r="AF6" i="49"/>
  <c r="AC21" i="1"/>
  <c r="Z15" i="1" l="1"/>
  <c r="Z6" i="1"/>
  <c r="U11" i="1"/>
  <c r="P9" i="1"/>
  <c r="N9" i="1"/>
  <c r="AD10" i="1" l="1"/>
  <c r="U21" i="1"/>
  <c r="L23" i="1"/>
  <c r="A11" i="1"/>
  <c r="G23" i="1"/>
  <c r="C15" i="1"/>
  <c r="S13" i="1"/>
  <c r="T15" i="1"/>
  <c r="AG9" i="1"/>
  <c r="AB7" i="1"/>
  <c r="R15" i="1"/>
  <c r="W13" i="1"/>
  <c r="D13" i="1"/>
  <c r="F10" i="1"/>
  <c r="H15" i="1"/>
  <c r="J13" i="1"/>
  <c r="L12" i="1"/>
</calcChain>
</file>

<file path=xl/comments1.xml><?xml version="1.0" encoding="utf-8"?>
<comments xmlns="http://schemas.openxmlformats.org/spreadsheetml/2006/main">
  <authors>
    <author>Janez</author>
  </authors>
  <commentList>
    <comment ref="AF6" authorId="0" shapeId="0">
      <text>
        <r>
          <rPr>
            <b/>
            <sz val="11"/>
            <color indexed="81"/>
            <rFont val="Segoe UI"/>
            <family val="2"/>
            <charset val="238"/>
          </rPr>
          <t>11. Prvotni namen cerkve Reformiere Kirche Brig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H7" authorId="0" shapeId="0">
      <text>
        <r>
          <rPr>
            <b/>
            <sz val="11"/>
            <color indexed="81"/>
            <rFont val="Segoe UI"/>
            <family val="2"/>
            <charset val="238"/>
          </rPr>
          <t>14. Prva črka za nadomestke cestnih ulic v Benetkah, saj celoten promet poteka po vodi. poznamo dve vrsti: CANALE (večji ter širši) ter RIO (manjši ter ožji).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T9" authorId="0" shapeId="0">
      <text>
        <r>
          <rPr>
            <b/>
            <sz val="11"/>
            <color indexed="81"/>
            <rFont val="Segoe UI"/>
            <family val="2"/>
            <charset val="238"/>
          </rPr>
          <t>7. Današnje lastništvo gradu Castello di Desenzano ob Gardskem jezeru v bližini Verone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V9" authorId="0" shapeId="0">
      <text>
        <r>
          <rPr>
            <b/>
            <sz val="11"/>
            <color indexed="81"/>
            <rFont val="Segoe UI"/>
            <family val="2"/>
            <charset val="238"/>
          </rPr>
          <t>6. Vrsta cerkve Sv. Štefana v Mouhousu (Alzacija)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M9" authorId="0" shapeId="0">
      <text>
        <r>
          <rPr>
            <b/>
            <sz val="11"/>
            <color indexed="81"/>
            <rFont val="Segoe UI"/>
            <family val="2"/>
            <charset val="238"/>
          </rPr>
          <t>16. Eden izmed najbolj znanih mostov v Benetkah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L10" authorId="0" shapeId="0">
      <text>
        <r>
          <rPr>
            <b/>
            <sz val="11"/>
            <color indexed="81"/>
            <rFont val="Segoe UI"/>
            <family val="2"/>
            <charset val="238"/>
          </rPr>
          <t>3. Kar je FC Wacker Innsbruck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J10" authorId="0" shapeId="0">
      <text>
        <r>
          <rPr>
            <b/>
            <sz val="11"/>
            <color indexed="81"/>
            <rFont val="Segoe UI"/>
            <family val="2"/>
            <charset val="238"/>
          </rPr>
          <t>7. Najbolj znana znamenitost v Ženevi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G11" authorId="0" shapeId="0">
      <text>
        <r>
          <rPr>
            <b/>
            <sz val="11"/>
            <color indexed="81"/>
            <rFont val="Segoe UI"/>
            <family val="2"/>
            <charset val="238"/>
          </rPr>
          <t>4. Področje, ki ga pokriva Kunsthaus v Zürichu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A11" authorId="0" shapeId="0">
      <text>
        <r>
          <rPr>
            <b/>
            <sz val="11"/>
            <color indexed="81"/>
            <rFont val="Segoe UI"/>
            <family val="2"/>
            <charset val="238"/>
          </rPr>
          <t>9. Kar se nahaja v gradu Stockalperschloss V Brigu</t>
        </r>
      </text>
    </comment>
    <comment ref="R12" authorId="0" shapeId="0">
      <text>
        <r>
          <rPr>
            <b/>
            <sz val="11"/>
            <color indexed="81"/>
            <rFont val="Segoe UI"/>
            <family val="2"/>
            <charset val="238"/>
          </rPr>
          <t xml:space="preserve">5. Neljubi dogodek, ki se je zgodil predhodnici sedanjega gledališča Teatro Alla Scalla v Milanu 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J13" authorId="0" shapeId="0">
      <text>
        <r>
          <rPr>
            <b/>
            <sz val="11"/>
            <color indexed="81"/>
            <rFont val="Segoe UI"/>
            <family val="2"/>
            <charset val="238"/>
          </rPr>
          <t>1. Trg, ki je imenovan po slovenskem pesniku Francetu prešernu v Ljubljani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P13" authorId="0" shapeId="0">
      <text>
        <r>
          <rPr>
            <b/>
            <sz val="11"/>
            <color indexed="81"/>
            <rFont val="Segoe UI"/>
            <family val="2"/>
            <charset val="238"/>
          </rPr>
          <t>4. Najbolj razširjena vera v Innsbrucku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Y13" authorId="0" shapeId="0">
      <text>
        <r>
          <rPr>
            <b/>
            <sz val="11"/>
            <color indexed="81"/>
            <rFont val="Segoe UI"/>
            <family val="2"/>
            <charset val="238"/>
          </rPr>
          <t>8. Kar je v ospredju Torre dell'orologio v Padovi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C13" authorId="0" shapeId="0">
      <text>
        <r>
          <rPr>
            <b/>
            <sz val="11"/>
            <color indexed="81"/>
            <rFont val="Segoe UI"/>
            <family val="2"/>
            <charset val="238"/>
          </rPr>
          <t xml:space="preserve">9. Čemu je namenjena zgradba Grand Teatro Geox v Padovi
</t>
        </r>
      </text>
    </comment>
    <comment ref="I15" authorId="0" shapeId="0">
      <text>
        <r>
          <rPr>
            <b/>
            <sz val="11"/>
            <color indexed="81"/>
            <rFont val="Segoe UI"/>
            <family val="2"/>
            <charset val="238"/>
          </rPr>
          <t>1. Postaja,ki predstavlaj najpomembnejše železniško križišče v Sloveniji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N15" authorId="0" shapeId="0">
      <text>
        <r>
          <rPr>
            <b/>
            <sz val="11"/>
            <color indexed="81"/>
            <rFont val="Segoe UI"/>
            <family val="2"/>
            <charset val="238"/>
          </rPr>
          <t>2. Ena najbolj prepoznavnih zgradb v Ljubljani, ki stoji v strogem centru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X15" authorId="0" shapeId="0">
      <text>
        <r>
          <rPr>
            <b/>
            <sz val="11"/>
            <color indexed="81"/>
            <rFont val="Segoe UI"/>
            <family val="2"/>
            <charset val="238"/>
          </rPr>
          <t>12. Capitolium je ___________ antičnega rimskega Brixia (Brescie)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Z15" authorId="0" shapeId="0">
      <text>
        <r>
          <rPr>
            <b/>
            <sz val="11"/>
            <color indexed="81"/>
            <rFont val="Segoe UI"/>
            <family val="2"/>
            <charset val="238"/>
          </rPr>
          <t>14. Material, iz katerega je delno narejena fasada stavbe Maison du 17 Bourgmayer v Bourgu-en-Bresse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F15" authorId="0" shapeId="0">
      <text>
        <r>
          <rPr>
            <b/>
            <sz val="11"/>
            <color indexed="81"/>
            <rFont val="Segoe UI"/>
            <family val="2"/>
            <charset val="238"/>
          </rPr>
          <t>13. Stavba, v kateri so prirejali gladiatorske igre v Veroni</t>
        </r>
      </text>
    </comment>
    <comment ref="AA21" authorId="0" shapeId="0">
      <text>
        <r>
          <rPr>
            <b/>
            <sz val="11"/>
            <color indexed="81"/>
            <rFont val="Segoe UI"/>
            <family val="2"/>
            <charset val="238"/>
          </rPr>
          <t>6- Kar je Mirabell v Salzburgu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I21" authorId="0" shapeId="0">
      <text>
        <r>
          <rPr>
            <b/>
            <sz val="11"/>
            <color indexed="81"/>
            <rFont val="Segoe UI"/>
            <family val="2"/>
            <charset val="238"/>
          </rPr>
          <t>2. Kar lahko vidimo v Marstallschwemme-Pferdeschweme v Salzburgu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M23" authorId="0" shapeId="0">
      <text>
        <r>
          <rPr>
            <b/>
            <sz val="11"/>
            <color indexed="81"/>
            <rFont val="Segoe UI"/>
            <family val="2"/>
            <charset val="238"/>
          </rPr>
          <t>3. Kar stoji v parku Torri Gemelle v Bresciji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R23" authorId="0" shapeId="0">
      <text>
        <r>
          <rPr>
            <b/>
            <sz val="11"/>
            <color indexed="81"/>
            <rFont val="Segoe UI"/>
            <family val="2"/>
            <charset val="238"/>
          </rPr>
          <t>5- Kar omogoča železniška postaja Kranj, ker stoji na relaciji: Ljubljana- Jesenice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>
  <authors>
    <author>Janez</author>
    <author>Uporabnik</author>
  </authors>
  <commentList>
    <comment ref="Z6" authorId="0" shapeId="0">
      <text>
        <r>
          <rPr>
            <b/>
            <sz val="11"/>
            <color indexed="81"/>
            <rFont val="Segoe UI"/>
            <family val="2"/>
            <charset val="238"/>
          </rPr>
          <t>11. Prvotni namen cerkve Reformiere Kirche Brig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B7" authorId="0" shapeId="0">
      <text>
        <r>
          <rPr>
            <b/>
            <sz val="11"/>
            <color indexed="81"/>
            <rFont val="Segoe UI"/>
            <family val="2"/>
            <charset val="238"/>
          </rPr>
          <t>14. Naziv za nadomestke cestnih ulic v Benetkah</t>
        </r>
      </text>
    </comment>
    <comment ref="N9" authorId="0" shapeId="0">
      <text>
        <r>
          <rPr>
            <b/>
            <sz val="11"/>
            <color indexed="81"/>
            <rFont val="Segoe UI"/>
            <family val="2"/>
            <charset val="238"/>
          </rPr>
          <t>7. Današnje lastništvo gradu Castello di Desenzano ob Gardskem jezeru v bližini Verone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P9" authorId="0" shapeId="0">
      <text>
        <r>
          <rPr>
            <b/>
            <sz val="11"/>
            <color indexed="81"/>
            <rFont val="Segoe UI"/>
            <family val="2"/>
            <charset val="238"/>
          </rPr>
          <t>6. Vrsta cerkve Sv. Štefana v Mouhousu (Alzacija)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G9" authorId="0" shapeId="0">
      <text>
        <r>
          <rPr>
            <b/>
            <sz val="11"/>
            <color indexed="81"/>
            <rFont val="Segoe UI"/>
            <family val="2"/>
            <charset val="238"/>
          </rPr>
          <t>16. Eden izmed najbolj znanih mostov v Benetkah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F10" authorId="0" shapeId="0">
      <text>
        <r>
          <rPr>
            <b/>
            <sz val="11"/>
            <color indexed="81"/>
            <rFont val="Segoe UI"/>
            <family val="2"/>
            <charset val="238"/>
          </rPr>
          <t>3. Kar je FC Wacker Innsbruck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D10" authorId="0" shapeId="0">
      <text>
        <r>
          <rPr>
            <b/>
            <sz val="11"/>
            <color indexed="81"/>
            <rFont val="Segoe UI"/>
            <family val="2"/>
            <charset val="238"/>
          </rPr>
          <t>7. Najbolj znana znamenitost v Ženevi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11" authorId="0" shapeId="0">
      <text>
        <r>
          <rPr>
            <b/>
            <sz val="11"/>
            <color indexed="81"/>
            <rFont val="Segoe UI"/>
            <family val="2"/>
            <charset val="238"/>
          </rPr>
          <t>4. Področje, ki ga pokriva Kunsthaus v Zürichu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U11" authorId="0" shapeId="0">
      <text>
        <r>
          <rPr>
            <b/>
            <sz val="11"/>
            <color indexed="81"/>
            <rFont val="Segoe UI"/>
            <family val="2"/>
            <charset val="238"/>
          </rPr>
          <t>9. Kar se nahaja v gradu Stockalperschloss V Brigu</t>
        </r>
      </text>
    </comment>
    <comment ref="L12" authorId="0" shapeId="0">
      <text>
        <r>
          <rPr>
            <b/>
            <sz val="11"/>
            <color indexed="81"/>
            <rFont val="Segoe UI"/>
            <family val="2"/>
            <charset val="238"/>
          </rPr>
          <t xml:space="preserve">5. Neljubi dogodek, ki se je zgodil predhodnici sedanjega gledališča Teatro Alla Scalla v Milanu 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D13" authorId="0" shapeId="0">
      <text>
        <r>
          <rPr>
            <b/>
            <sz val="11"/>
            <color indexed="81"/>
            <rFont val="Segoe UI"/>
            <family val="2"/>
            <charset val="238"/>
          </rPr>
          <t>1. Trg, ki je imenovan po slovenskem pesniku Francetu prešernu v Ljubljani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J13" authorId="0" shapeId="0">
      <text>
        <r>
          <rPr>
            <b/>
            <sz val="11"/>
            <color indexed="81"/>
            <rFont val="Segoe UI"/>
            <family val="2"/>
            <charset val="238"/>
          </rPr>
          <t>4. Najbolj razširjena vera v Innsbrucku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S13" authorId="0" shapeId="0">
      <text>
        <r>
          <rPr>
            <b/>
            <sz val="11"/>
            <color indexed="81"/>
            <rFont val="Segoe UI"/>
            <family val="2"/>
            <charset val="238"/>
          </rPr>
          <t>8. Kar je v ospredju Torre dell'orologio v Padovi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W13" authorId="0" shapeId="0">
      <text>
        <r>
          <rPr>
            <b/>
            <sz val="11"/>
            <color indexed="81"/>
            <rFont val="Segoe UI"/>
            <family val="2"/>
            <charset val="238"/>
          </rPr>
          <t xml:space="preserve">9. Čemu je namenjena zgradba Grand Teatro Geox v Padovi
</t>
        </r>
      </text>
    </comment>
    <comment ref="C15" authorId="0" shapeId="0">
      <text>
        <r>
          <rPr>
            <b/>
            <sz val="11"/>
            <color indexed="81"/>
            <rFont val="Segoe UI"/>
            <family val="2"/>
            <charset val="238"/>
          </rPr>
          <t>1. Postaja,ki predstavlaj najpomembnejše železniško križišče v Sloveniji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H15" authorId="0" shapeId="0">
      <text>
        <r>
          <rPr>
            <b/>
            <sz val="11"/>
            <color indexed="81"/>
            <rFont val="Segoe UI"/>
            <family val="2"/>
            <charset val="238"/>
          </rPr>
          <t>2. Ena najbolj prepoznavnih zgradb v Ljubljani, ki stoji v strogem centru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R15" authorId="0" shapeId="0">
      <text>
        <r>
          <rPr>
            <b/>
            <sz val="11"/>
            <color indexed="81"/>
            <rFont val="Segoe UI"/>
            <family val="2"/>
            <charset val="238"/>
          </rPr>
          <t>12. Capitolium je ___________ antičnega rimskega Brixia (Brescie)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S15" authorId="1" shapeId="0">
      <text>
        <r>
          <rPr>
            <b/>
            <sz val="9"/>
            <color indexed="81"/>
            <rFont val="Segoe UI"/>
            <family val="2"/>
            <charset val="238"/>
          </rPr>
          <t>Uporabnik:</t>
        </r>
        <r>
          <rPr>
            <sz val="9"/>
            <color indexed="81"/>
            <rFont val="Segoe UI"/>
            <family val="2"/>
            <charset val="238"/>
          </rPr>
          <t xml:space="preserve">
</t>
        </r>
      </text>
    </comment>
    <comment ref="T15" authorId="0" shapeId="0">
      <text>
        <r>
          <rPr>
            <b/>
            <sz val="11"/>
            <color indexed="81"/>
            <rFont val="Segoe UI"/>
            <family val="2"/>
            <charset val="238"/>
          </rPr>
          <t>14. Material, iz katerega je delno narejena fasada stavbe Maison du 17 Bourgmayer v Bourgu-en-Bresse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Z15" authorId="0" shapeId="0">
      <text>
        <r>
          <rPr>
            <b/>
            <sz val="11"/>
            <color indexed="81"/>
            <rFont val="Segoe UI"/>
            <family val="2"/>
            <charset val="238"/>
          </rPr>
          <t>13. Stavba, v kateri so prirejali gladiatorske igre v Veroni</t>
        </r>
      </text>
    </comment>
    <comment ref="U21" authorId="0" shapeId="0">
      <text>
        <r>
          <rPr>
            <b/>
            <sz val="11"/>
            <color indexed="81"/>
            <rFont val="Segoe UI"/>
            <family val="2"/>
            <charset val="238"/>
          </rPr>
          <t>6- Kar je Mirabell v Salzburgu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AC21" authorId="0" shapeId="0">
      <text>
        <r>
          <rPr>
            <b/>
            <sz val="11"/>
            <color indexed="81"/>
            <rFont val="Segoe UI"/>
            <family val="2"/>
            <charset val="238"/>
          </rPr>
          <t>2. Kar lahko vidimo v Marstallschwemme-Pferdeschweme v Salzburgu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G23" authorId="0" shapeId="0">
      <text>
        <r>
          <rPr>
            <b/>
            <sz val="11"/>
            <color indexed="81"/>
            <rFont val="Segoe UI"/>
            <family val="2"/>
            <charset val="238"/>
          </rPr>
          <t>3. Kar stoji v parku Torri Gemelle v Bresciji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  <comment ref="L23" authorId="0" shapeId="0">
      <text>
        <r>
          <rPr>
            <b/>
            <sz val="11"/>
            <color indexed="81"/>
            <rFont val="Segoe UI"/>
            <family val="2"/>
            <charset val="238"/>
          </rPr>
          <t>5- Kar omogoča železniška postaja Kranj, ker stoji na relaciji: Ljubljana- Jesenice</t>
        </r>
        <r>
          <rPr>
            <sz val="11"/>
            <color indexed="81"/>
            <rFont val="Segoe UI"/>
            <family val="2"/>
            <charset val="238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<sst xmlns="http://schemas.openxmlformats.org/spreadsheetml/2006/main" count="486" uniqueCount="111">
  <si>
    <t>Ž</t>
  </si>
  <si>
    <t>E</t>
  </si>
  <si>
    <t>L</t>
  </si>
  <si>
    <t>Z</t>
  </si>
  <si>
    <t>N</t>
  </si>
  <si>
    <t>I</t>
  </si>
  <si>
    <t>Š</t>
  </si>
  <si>
    <t>K</t>
  </si>
  <si>
    <t>A</t>
  </si>
  <si>
    <t>P</t>
  </si>
  <si>
    <t>S</t>
  </si>
  <si>
    <t>O</t>
  </si>
  <si>
    <t>T</t>
  </si>
  <si>
    <t>J</t>
  </si>
  <si>
    <t>U</t>
  </si>
  <si>
    <t>B</t>
  </si>
  <si>
    <t>1Ž</t>
  </si>
  <si>
    <t>1P</t>
  </si>
  <si>
    <t>R</t>
  </si>
  <si>
    <t>V</t>
  </si>
  <si>
    <t>G</t>
  </si>
  <si>
    <t>3N</t>
  </si>
  <si>
    <t>M</t>
  </si>
  <si>
    <t>2N</t>
  </si>
  <si>
    <t>Č</t>
  </si>
  <si>
    <t>4K</t>
  </si>
  <si>
    <t>5P</t>
  </si>
  <si>
    <t>D</t>
  </si>
  <si>
    <t>7D</t>
  </si>
  <si>
    <t>C</t>
  </si>
  <si>
    <t>F</t>
  </si>
  <si>
    <t>2V</t>
  </si>
  <si>
    <t>3K</t>
  </si>
  <si>
    <t>4U</t>
  </si>
  <si>
    <t>5D</t>
  </si>
  <si>
    <t>6P</t>
  </si>
  <si>
    <t>H</t>
  </si>
  <si>
    <t>7V</t>
  </si>
  <si>
    <t>Prva črka iz snega nastale velike gmote ledu, ki počasi drsi navzdol</t>
  </si>
  <si>
    <t>ledenik</t>
  </si>
  <si>
    <t>Korensko sedlo</t>
  </si>
  <si>
    <t>Nemčija</t>
  </si>
  <si>
    <t>Prva črka za reko, kjer se končajo Alpe na vzhodu</t>
  </si>
  <si>
    <t>Donava pri Dunaju</t>
  </si>
  <si>
    <t>Prva črka za gorovje v srednji Evropi, ki je najbolj pogosto naseljeno</t>
  </si>
  <si>
    <t>Alpe</t>
  </si>
  <si>
    <t>Juf</t>
  </si>
  <si>
    <t>Prva črka za najvišje poseljeno vas v Evropi, ki leži v švicarskih Alpah</t>
  </si>
  <si>
    <t>Val Thorens</t>
  </si>
  <si>
    <t>Prva črka za najvišje ležeče mesto v Evropi, ki leži v francoskih Alpah</t>
  </si>
  <si>
    <t>Kozorog</t>
  </si>
  <si>
    <t>Prva črka za gorsko žival z zajetnim telesom in grbicami na sprednji strani sabljastih rogov</t>
  </si>
  <si>
    <t>Mondsee</t>
  </si>
  <si>
    <t>Prva črka za slikovito jezero v Alpah, ki leži v Zgornji Avstriji, ki ima prve črke enake imenu čokolade</t>
  </si>
  <si>
    <t>Planinski močerad</t>
  </si>
  <si>
    <t>Prva črka za gorsko vrsto močerada, ki zraste do 16 cm</t>
  </si>
  <si>
    <t>Prva črka za kmetijsko dejavnost, ki je zelo pogosta v Alpah</t>
  </si>
  <si>
    <t>Živinorjea</t>
  </si>
  <si>
    <t>Planšarstvo</t>
  </si>
  <si>
    <t>Prva črka za živinorejo na planinah</t>
  </si>
  <si>
    <t>Macesen</t>
  </si>
  <si>
    <t>Prva črka za kmetijsko dejavnost v Alpah, pri kateri kot eden izmed produktov nastane tudi grozdni sok.</t>
  </si>
  <si>
    <t>Vinogradništvo</t>
  </si>
  <si>
    <t>Prva črka za veliko jezero v Nemčiji, ki pomeni mejo med Vzhodnimi in Zahodnimi Alpami</t>
  </si>
  <si>
    <t>Bodensko jezero</t>
  </si>
  <si>
    <t>Prva črka za eno izmed dveh skupin Alp, če je prva skupina Vzhodne Alpe</t>
  </si>
  <si>
    <t>Zahdone Alpe</t>
  </si>
  <si>
    <t>Prva črka za drugo ime Dinarskega gorovja</t>
  </si>
  <si>
    <t>Dinarske Alpe</t>
  </si>
  <si>
    <t>Prva črka za zelo globoka jama s strmimi stenami</t>
  </si>
  <si>
    <t>Brezno</t>
  </si>
  <si>
    <t>Prva črka za začetni del česa podolgovatega sploh, npr. začetek doline</t>
  </si>
  <si>
    <t>8Z</t>
  </si>
  <si>
    <t>9M</t>
  </si>
  <si>
    <t>10B</t>
  </si>
  <si>
    <t>11J</t>
  </si>
  <si>
    <t>12A</t>
  </si>
  <si>
    <t>13L</t>
  </si>
  <si>
    <t>14B</t>
  </si>
  <si>
    <t>15M</t>
  </si>
  <si>
    <t>16U</t>
  </si>
  <si>
    <t>Prva črka za podolgovat zaprt svet, navadno manjši od kraškega polja, z neravnim, navadno vrtačastim dnom</t>
  </si>
  <si>
    <t>Uvala</t>
  </si>
  <si>
    <t>Prva črka za mejnih prehod v Sloveniji, ki leži nad Kranjsko Goro, ki je tudi prelaz</t>
  </si>
  <si>
    <t>Prva črka za gorski svet, ki je porasel s travo, namenjen za pašo</t>
  </si>
  <si>
    <t>Prva črka za grm ali drevo z rumenimi metuljastimi cveti v grozdih, ki je strupen, viden spomladi po gozdovih</t>
  </si>
  <si>
    <t>Prva črka za državo, ki leži delno v Alpah in je znana po nekdanjem berlinskem zidu</t>
  </si>
  <si>
    <t>SLIKA</t>
  </si>
  <si>
    <t>Plaz</t>
  </si>
  <si>
    <t>Prva črka za gmota snovi, ki se na strmem pobočju loči, odtrga od celote in zdrsne navzdol</t>
  </si>
  <si>
    <t>Prva črka za drevesno vrsto, ki uspeva v Alpah in je znana, da ji jeseni odpadejo iglice</t>
  </si>
  <si>
    <t>1X</t>
  </si>
  <si>
    <t>2X</t>
  </si>
  <si>
    <t>3X</t>
  </si>
  <si>
    <t>5X</t>
  </si>
  <si>
    <t>6X</t>
  </si>
  <si>
    <t>7X</t>
  </si>
  <si>
    <t>8X</t>
  </si>
  <si>
    <t>9X</t>
  </si>
  <si>
    <t>10X</t>
  </si>
  <si>
    <t>11X</t>
  </si>
  <si>
    <t>12X</t>
  </si>
  <si>
    <t>13X</t>
  </si>
  <si>
    <t>14X</t>
  </si>
  <si>
    <t>15X</t>
  </si>
  <si>
    <t>16X</t>
  </si>
  <si>
    <t>4X</t>
  </si>
  <si>
    <t>Planina</t>
  </si>
  <si>
    <t>Nagnoj</t>
  </si>
  <si>
    <t>Ustje doline</t>
  </si>
  <si>
    <t>$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</si>
</sst>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3" x14ac:knownFonts="1">
    <font>
      <sz val="11"/>
      <color theme="1"/>
      <name val="Calibri"/>
      <family val="2"/>
      <charset val="238"/>
      <scheme val="minor"/>
    </font>
    <font>
      <sz val="20"/>
      <color theme="1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sz val="11"/>
      <color indexed="81"/>
      <name val="Segoe UI"/>
      <family val="2"/>
      <charset val="238"/>
    </font>
    <font>
      <b/>
      <sz val="11"/>
      <color indexed="81"/>
      <name val="Segoe UI"/>
      <family val="2"/>
      <charset val="238"/>
    </font>
    <font>
      <sz val="18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u/>
      <sz val="20"/>
      <color theme="10"/>
      <name val="Calibri"/>
      <family val="2"/>
      <charset val="238"/>
      <scheme val="minor"/>
    </font>
    <font>
      <sz val="20"/>
      <color rgb="FFFFFF0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1"/>
      <color theme="5"/>
      <name val="Calibri"/>
      <family val="2"/>
      <charset val="238"/>
      <scheme val="minor"/>
    </font>
    <font>
      <u/>
      <sz val="16"/>
      <color theme="10"/>
      <name val="Calibri"/>
      <family val="2"/>
      <charset val="238"/>
      <scheme val="minor"/>
    </font>
    <font>
      <u/>
      <sz val="20"/>
      <name val="Calibri"/>
      <family val="2"/>
      <charset val="238"/>
      <scheme val="minor"/>
    </font>
    <font>
      <sz val="20"/>
      <name val="Calibri"/>
      <family val="2"/>
      <charset val="238"/>
      <scheme val="minor"/>
    </font>
    <font>
      <u/>
      <sz val="16"/>
      <name val="Calibri"/>
      <family val="2"/>
      <charset val="238"/>
      <scheme val="minor"/>
    </font>
    <font>
      <sz val="20"/>
      <color theme="0"/>
      <name val="Calibri"/>
      <family val="2"/>
      <charset val="238"/>
      <scheme val="minor"/>
    </font>
    <font>
      <sz val="11"/>
      <color rgb="FFFFFF00"/>
      <name val="Calibri"/>
      <family val="2"/>
      <charset val="238"/>
      <scheme val="minor"/>
    </font>
    <font>
      <u/>
      <sz val="20"/>
      <color theme="4" tint="0.79998168889431442"/>
      <name val="Calibri"/>
      <family val="2"/>
      <charset val="238"/>
      <scheme val="minor"/>
    </font>
    <font>
      <sz val="9"/>
      <color indexed="81"/>
      <name val="Segoe UI"/>
      <family val="2"/>
      <charset val="238"/>
    </font>
    <font>
      <b/>
      <sz val="9"/>
      <color indexed="81"/>
      <name val="Segoe UI"/>
      <family val="2"/>
      <charset val="238"/>
    </font>
    <font>
      <sz val="9"/>
      <color theme="0"/>
      <name val="Calibri"/>
      <family val="2"/>
      <charset val="238"/>
      <scheme val="minor"/>
    </font>
    <font>
      <sz val="9"/>
      <color theme="4" tint="0.79998168889431442"/>
      <name val="Calibri"/>
      <family val="2"/>
      <charset val="238"/>
      <scheme val="minor"/>
    </font>
    <font>
      <sz val="11"/>
      <color theme="4" tint="0.79998168889431442"/>
      <name val="Calibri"/>
      <family val="2"/>
      <charset val="238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Dashed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Dashed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Dashed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indexed="64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</borders>
  <cellStyleXfs count="2">
    <xf numFmtId="0" fontId="0" fillId="0" borderId="0"/>
    <xf numFmtId="0" fontId="6" fillId="0" borderId="0" applyNumberFormat="0" applyFill="0" applyBorder="0" applyAlignment="0" applyProtection="0"/>
  </cellStyleXfs>
  <cellXfs count="52">
    <xf numFmtId="0" fontId="0" fillId="0" borderId="0" xfId="0"/>
    <xf numFmtId="0" fontId="0" fillId="0" borderId="0" xfId="0" applyBorder="1"/>
    <xf numFmtId="0" fontId="1" fillId="0" borderId="0" xfId="0" applyFont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4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5" fillId="4" borderId="1" xfId="0" applyFont="1" applyFill="1" applyBorder="1" applyAlignment="1">
      <alignment horizontal="center" vertical="center"/>
    </xf>
    <xf numFmtId="0" fontId="7" fillId="5" borderId="0" xfId="1" applyFont="1" applyFill="1" applyAlignment="1"/>
    <xf numFmtId="0" fontId="7" fillId="0" borderId="0" xfId="1" applyFont="1" applyFill="1" applyBorder="1" applyAlignment="1"/>
    <xf numFmtId="0" fontId="8" fillId="2" borderId="1" xfId="0" applyFont="1" applyFill="1" applyBorder="1" applyAlignment="1" applyProtection="1">
      <alignment horizontal="center" vertical="center"/>
      <protection locked="0"/>
    </xf>
    <xf numFmtId="0" fontId="0" fillId="0" borderId="0" xfId="0" applyBorder="1" applyProtection="1">
      <protection locked="0"/>
    </xf>
    <xf numFmtId="0" fontId="1" fillId="2" borderId="1" xfId="0" applyFont="1" applyFill="1" applyBorder="1" applyAlignment="1" applyProtection="1">
      <alignment horizontal="center" vertical="center"/>
      <protection locked="0"/>
    </xf>
    <xf numFmtId="0" fontId="2" fillId="0" borderId="0" xfId="0" applyFont="1"/>
    <xf numFmtId="0" fontId="9" fillId="0" borderId="0" xfId="0" applyFont="1"/>
    <xf numFmtId="0" fontId="10" fillId="0" borderId="0" xfId="0" applyFont="1"/>
    <xf numFmtId="0" fontId="9" fillId="0" borderId="0" xfId="0" applyFont="1" applyBorder="1"/>
    <xf numFmtId="0" fontId="12" fillId="4" borderId="1" xfId="1" applyFont="1" applyFill="1" applyBorder="1" applyAlignment="1">
      <alignment horizontal="center" vertical="center"/>
    </xf>
    <xf numFmtId="0" fontId="13" fillId="2" borderId="1" xfId="0" applyFont="1" applyFill="1" applyBorder="1" applyAlignment="1" applyProtection="1">
      <alignment horizontal="center" vertical="center"/>
      <protection locked="0"/>
    </xf>
    <xf numFmtId="0" fontId="13" fillId="2" borderId="3" xfId="0" applyFont="1" applyFill="1" applyBorder="1" applyAlignment="1">
      <alignment horizontal="center" vertical="center"/>
    </xf>
    <xf numFmtId="0" fontId="7" fillId="0" borderId="0" xfId="1" applyFont="1"/>
    <xf numFmtId="0" fontId="14" fillId="4" borderId="1" xfId="1" applyFont="1" applyFill="1" applyBorder="1" applyAlignment="1">
      <alignment horizontal="center" vertical="center"/>
    </xf>
    <xf numFmtId="0" fontId="12" fillId="3" borderId="1" xfId="1" applyFont="1" applyFill="1" applyBorder="1" applyAlignment="1">
      <alignment horizontal="center" vertical="center"/>
    </xf>
    <xf numFmtId="0" fontId="16" fillId="0" borderId="0" xfId="0" applyFont="1" applyBorder="1"/>
    <xf numFmtId="0" fontId="13" fillId="2" borderId="5" xfId="0" applyFont="1" applyFill="1" applyBorder="1" applyAlignment="1">
      <alignment horizontal="center" vertical="center"/>
    </xf>
    <xf numFmtId="0" fontId="13" fillId="2" borderId="1" xfId="0" applyFont="1" applyFill="1" applyBorder="1" applyAlignment="1">
      <alignment horizontal="center" vertical="center"/>
    </xf>
    <xf numFmtId="0" fontId="11" fillId="0" borderId="1" xfId="1" applyFont="1" applyBorder="1"/>
    <xf numFmtId="0" fontId="17" fillId="5" borderId="7" xfId="1" applyFont="1" applyFill="1" applyBorder="1" applyAlignment="1"/>
    <xf numFmtId="0" fontId="1" fillId="2" borderId="2" xfId="0" applyFont="1" applyFill="1" applyBorder="1" applyAlignment="1" applyProtection="1">
      <alignment horizontal="center" vertical="center"/>
      <protection locked="0"/>
    </xf>
    <xf numFmtId="0" fontId="1" fillId="2" borderId="4" xfId="0" applyFont="1" applyFill="1" applyBorder="1" applyAlignment="1" applyProtection="1">
      <alignment horizontal="center" vertical="center"/>
      <protection locked="0"/>
    </xf>
    <xf numFmtId="0" fontId="15" fillId="0" borderId="7" xfId="0" applyFont="1" applyBorder="1"/>
    <xf numFmtId="0" fontId="14" fillId="4" borderId="2" xfId="1" applyFont="1" applyFill="1" applyBorder="1" applyAlignment="1">
      <alignment horizontal="center" vertical="center"/>
    </xf>
    <xf numFmtId="0" fontId="8" fillId="2" borderId="2" xfId="0" applyFont="1" applyFill="1" applyBorder="1" applyAlignment="1" applyProtection="1">
      <alignment horizontal="center" vertical="center"/>
      <protection locked="0"/>
    </xf>
    <xf numFmtId="0" fontId="20" fillId="6" borderId="8" xfId="0" applyFont="1" applyFill="1" applyBorder="1"/>
    <xf numFmtId="0" fontId="0" fillId="0" borderId="1" xfId="0" applyBorder="1" applyAlignment="1">
      <alignment horizontal="center"/>
    </xf>
    <xf numFmtId="0" fontId="0" fillId="5" borderId="1" xfId="0" applyFill="1" applyBorder="1" applyAlignment="1">
      <alignment horizontal="center"/>
    </xf>
    <xf numFmtId="0" fontId="1" fillId="4" borderId="1" xfId="0" applyFont="1" applyFill="1" applyBorder="1" applyAlignment="1" applyProtection="1">
      <alignment horizontal="center" vertical="center"/>
      <protection locked="0"/>
    </xf>
    <xf numFmtId="0" fontId="1" fillId="3" borderId="1" xfId="0" applyFont="1" applyFill="1" applyBorder="1" applyAlignment="1" applyProtection="1">
      <alignment horizontal="center" vertical="center"/>
      <protection locked="0"/>
    </xf>
    <xf numFmtId="0" fontId="21" fillId="5" borderId="0" xfId="1" applyFont="1" applyFill="1" applyBorder="1" applyAlignment="1">
      <alignment horizontal="center"/>
    </xf>
    <xf numFmtId="0" fontId="20" fillId="6" borderId="7" xfId="0" applyFont="1" applyFill="1" applyBorder="1" applyAlignment="1">
      <alignment horizontal="center"/>
    </xf>
    <xf numFmtId="0" fontId="17" fillId="5" borderId="7" xfId="1" applyFont="1" applyFill="1" applyBorder="1" applyAlignment="1">
      <alignment horizontal="center"/>
    </xf>
    <xf numFmtId="0" fontId="20" fillId="6" borderId="0" xfId="0" applyFont="1" applyFill="1" applyBorder="1" applyAlignment="1">
      <alignment horizontal="center"/>
    </xf>
    <xf numFmtId="0" fontId="21" fillId="5" borderId="7" xfId="1" applyFont="1" applyFill="1" applyBorder="1" applyAlignment="1">
      <alignment horizontal="center"/>
    </xf>
    <xf numFmtId="0" fontId="20" fillId="6" borderId="9" xfId="0" applyFont="1" applyFill="1" applyBorder="1" applyAlignment="1">
      <alignment horizontal="center"/>
    </xf>
    <xf numFmtId="0" fontId="20" fillId="6" borderId="10" xfId="0" applyFont="1" applyFill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22" fillId="5" borderId="1" xfId="0" applyFont="1" applyFill="1" applyBorder="1" applyAlignment="1">
      <alignment horizontal="center"/>
    </xf>
    <xf numFmtId="0" fontId="2" fillId="0" borderId="1" xfId="0" applyFont="1" applyBorder="1" applyAlignment="1">
      <alignment horizontal="center"/>
    </xf>
  </cellXfs>
  <cellStyles count="2">
    <cellStyle name="Hiperpovezava" xfId="1" builtinId="8"/>
    <cellStyle name="Navadno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8" Type="http://schemas.openxmlformats.org/officeDocument/2006/relationships/worksheet" Target="worksheets/sheet8.xml"/><Relationship Id="rId51" Type="http://schemas.openxmlformats.org/officeDocument/2006/relationships/sharedStrings" Target="sharedStrings.xml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jpeg"/><Relationship Id="rId1" Type="http://schemas.openxmlformats.org/officeDocument/2006/relationships/hyperlink" Target="#VPRA&#352;ANJA!A1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hyperlink" Target="#VPRA&#352;ANJA!A1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hyperlink" Target="#VPRA&#352;ANJA!A1"/><Relationship Id="rId1" Type="http://schemas.openxmlformats.org/officeDocument/2006/relationships/image" Target="../media/image4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hyperlink" Target="#VPRA&#352;ANJA!A1"/><Relationship Id="rId1" Type="http://schemas.openxmlformats.org/officeDocument/2006/relationships/image" Target="../media/image6.jpe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jpeg"/><Relationship Id="rId1" Type="http://schemas.openxmlformats.org/officeDocument/2006/relationships/hyperlink" Target="#PUZLA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hyperlink" Target="#VPRA&#352;ANJA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jpeg"/><Relationship Id="rId1" Type="http://schemas.openxmlformats.org/officeDocument/2006/relationships/hyperlink" Target="#VPRA&#352;ANJA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hyperlink" Target="#VPRA&#352;ANJA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jpeg"/><Relationship Id="rId1" Type="http://schemas.openxmlformats.org/officeDocument/2006/relationships/hyperlink" Target="#VPRA&#352;ANJA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jpeg"/><Relationship Id="rId1" Type="http://schemas.openxmlformats.org/officeDocument/2006/relationships/hyperlink" Target="#VPRA&#352;ANJA!A1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jpeg"/><Relationship Id="rId1" Type="http://schemas.openxmlformats.org/officeDocument/2006/relationships/hyperlink" Target="#VPRA&#352;ANJA!A1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jpeg"/><Relationship Id="rId13" Type="http://schemas.openxmlformats.org/officeDocument/2006/relationships/image" Target="../media/image27.jpeg"/><Relationship Id="rId3" Type="http://schemas.openxmlformats.org/officeDocument/2006/relationships/image" Target="../media/image17.jpeg"/><Relationship Id="rId7" Type="http://schemas.openxmlformats.org/officeDocument/2006/relationships/image" Target="../media/image21.jpeg"/><Relationship Id="rId12" Type="http://schemas.openxmlformats.org/officeDocument/2006/relationships/image" Target="../media/image26.jpeg"/><Relationship Id="rId17" Type="http://schemas.openxmlformats.org/officeDocument/2006/relationships/image" Target="../media/image31.jpeg"/><Relationship Id="rId2" Type="http://schemas.openxmlformats.org/officeDocument/2006/relationships/image" Target="../media/image16.jpeg"/><Relationship Id="rId16" Type="http://schemas.openxmlformats.org/officeDocument/2006/relationships/image" Target="../media/image30.jpeg"/><Relationship Id="rId1" Type="http://schemas.openxmlformats.org/officeDocument/2006/relationships/hyperlink" Target="#VPRA&#352;ANJA!A1"/><Relationship Id="rId6" Type="http://schemas.openxmlformats.org/officeDocument/2006/relationships/image" Target="../media/image20.jpeg"/><Relationship Id="rId11" Type="http://schemas.openxmlformats.org/officeDocument/2006/relationships/image" Target="../media/image25.jpeg"/><Relationship Id="rId5" Type="http://schemas.openxmlformats.org/officeDocument/2006/relationships/image" Target="../media/image19.jpeg"/><Relationship Id="rId15" Type="http://schemas.openxmlformats.org/officeDocument/2006/relationships/image" Target="../media/image29.jpeg"/><Relationship Id="rId10" Type="http://schemas.openxmlformats.org/officeDocument/2006/relationships/image" Target="../media/image24.jpeg"/><Relationship Id="rId4" Type="http://schemas.openxmlformats.org/officeDocument/2006/relationships/image" Target="../media/image18.jpeg"/><Relationship Id="rId9" Type="http://schemas.openxmlformats.org/officeDocument/2006/relationships/image" Target="../media/image23.jpeg"/><Relationship Id="rId14" Type="http://schemas.openxmlformats.org/officeDocument/2006/relationships/image" Target="../media/image28.jpe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jpeg"/><Relationship Id="rId1" Type="http://schemas.openxmlformats.org/officeDocument/2006/relationships/hyperlink" Target="#VPRA&#352;ANJA!A1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jpeg"/><Relationship Id="rId1" Type="http://schemas.openxmlformats.org/officeDocument/2006/relationships/hyperlink" Target="#VPRA&#352;ANJA!A1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jpeg"/><Relationship Id="rId1" Type="http://schemas.openxmlformats.org/officeDocument/2006/relationships/hyperlink" Target="#VPRA&#352;ANJA!A1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png"/><Relationship Id="rId1" Type="http://schemas.openxmlformats.org/officeDocument/2006/relationships/hyperlink" Target="#VPRA&#352;ANJA!A1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5.jpeg"/><Relationship Id="rId1" Type="http://schemas.openxmlformats.org/officeDocument/2006/relationships/hyperlink" Target="#VPRA&#352;ANJA!A1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6.jpeg"/><Relationship Id="rId1" Type="http://schemas.openxmlformats.org/officeDocument/2006/relationships/hyperlink" Target="#VPRA&#352;ANJA!A1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hyperlink" Target="#VPRA&#352;ANJA!A1"/><Relationship Id="rId1" Type="http://schemas.openxmlformats.org/officeDocument/2006/relationships/image" Target="../media/image37.jpe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8.jpeg"/><Relationship Id="rId1" Type="http://schemas.openxmlformats.org/officeDocument/2006/relationships/hyperlink" Target="#VPRA&#352;ANJA!A1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jpeg"/><Relationship Id="rId2" Type="http://schemas.openxmlformats.org/officeDocument/2006/relationships/image" Target="../media/image39.jpeg"/><Relationship Id="rId1" Type="http://schemas.openxmlformats.org/officeDocument/2006/relationships/hyperlink" Target="#VPRA&#352;ANJA!A1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1.jpeg"/><Relationship Id="rId1" Type="http://schemas.openxmlformats.org/officeDocument/2006/relationships/hyperlink" Target="#VPRA&#352;ANJA!A1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2.png"/><Relationship Id="rId1" Type="http://schemas.openxmlformats.org/officeDocument/2006/relationships/hyperlink" Target="#VPRA&#352;ANJA!A1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3.png"/><Relationship Id="rId1" Type="http://schemas.openxmlformats.org/officeDocument/2006/relationships/hyperlink" Target="#PUZLA!A1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4.jpeg"/><Relationship Id="rId1" Type="http://schemas.openxmlformats.org/officeDocument/2006/relationships/hyperlink" Target="#PUZLA!A1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png"/><Relationship Id="rId1" Type="http://schemas.openxmlformats.org/officeDocument/2006/relationships/hyperlink" Target="#PUZLA!A1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6.jpeg"/><Relationship Id="rId1" Type="http://schemas.openxmlformats.org/officeDocument/2006/relationships/hyperlink" Target="#PUZLA!A1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7.jpeg"/><Relationship Id="rId1" Type="http://schemas.openxmlformats.org/officeDocument/2006/relationships/hyperlink" Target="#PUZLA!A1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8.jpeg"/><Relationship Id="rId1" Type="http://schemas.openxmlformats.org/officeDocument/2006/relationships/hyperlink" Target="#PUZLA!A1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9.jpeg"/><Relationship Id="rId1" Type="http://schemas.openxmlformats.org/officeDocument/2006/relationships/hyperlink" Target="#PUZLA!A1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0.jpeg"/><Relationship Id="rId1" Type="http://schemas.openxmlformats.org/officeDocument/2006/relationships/hyperlink" Target="#PUZLA!A1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1.jpeg"/><Relationship Id="rId1" Type="http://schemas.openxmlformats.org/officeDocument/2006/relationships/hyperlink" Target="#PUZLA!A1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2.jpeg"/><Relationship Id="rId1" Type="http://schemas.openxmlformats.org/officeDocument/2006/relationships/hyperlink" Target="#PUZLA!A1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53.jpeg"/><Relationship Id="rId1" Type="http://schemas.openxmlformats.org/officeDocument/2006/relationships/hyperlink" Target="#PUZLA!A1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54.jpeg"/><Relationship Id="rId1" Type="http://schemas.openxmlformats.org/officeDocument/2006/relationships/hyperlink" Target="#PUZLA!A1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5.jpeg"/><Relationship Id="rId1" Type="http://schemas.openxmlformats.org/officeDocument/2006/relationships/hyperlink" Target="#PUZLA!A1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56.jpeg"/><Relationship Id="rId1" Type="http://schemas.openxmlformats.org/officeDocument/2006/relationships/hyperlink" Target="#PUZLA!A1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7.jpeg"/><Relationship Id="rId1" Type="http://schemas.openxmlformats.org/officeDocument/2006/relationships/hyperlink" Target="#PUZLA!A1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58.jpeg"/><Relationship Id="rId1" Type="http://schemas.openxmlformats.org/officeDocument/2006/relationships/hyperlink" Target="#PUZLA!A1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9.jpeg"/><Relationship Id="rId1" Type="http://schemas.openxmlformats.org/officeDocument/2006/relationships/hyperlink" Target="#PUZLA!A1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jpeg"/><Relationship Id="rId1" Type="http://schemas.openxmlformats.org/officeDocument/2006/relationships/hyperlink" Target="#PUZLA!A1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1.jpeg"/><Relationship Id="rId1" Type="http://schemas.openxmlformats.org/officeDocument/2006/relationships/hyperlink" Target="#PUZLA!A1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hyperlink" Target="#PUZLA!A1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3.jpeg"/><Relationship Id="rId1" Type="http://schemas.openxmlformats.org/officeDocument/2006/relationships/hyperlink" Target="#PUZLA!A1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4.jpeg"/><Relationship Id="rId1" Type="http://schemas.openxmlformats.org/officeDocument/2006/relationships/hyperlink" Target="#PUZLA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114300</xdr:rowOff>
    </xdr:from>
    <xdr:to>
      <xdr:col>23</xdr:col>
      <xdr:colOff>50800</xdr:colOff>
      <xdr:row>8</xdr:row>
      <xdr:rowOff>50800</xdr:rowOff>
    </xdr:to>
    <xdr:sp macro="" textlink="">
      <xdr:nvSpPr>
        <xdr:cNvPr id="2" name="PoljeZBesedilom 1"/>
        <xdr:cNvSpPr txBox="1"/>
      </xdr:nvSpPr>
      <xdr:spPr>
        <a:xfrm>
          <a:off x="0" y="114300"/>
          <a:ext cx="15290800" cy="1358900"/>
        </a:xfrm>
        <a:prstGeom prst="rect">
          <a:avLst/>
        </a:prstGeom>
        <a:solidFill>
          <a:srgbClr val="FF0000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sl-SI" sz="3600">
              <a:solidFill>
                <a:schemeClr val="bg1"/>
              </a:solidFill>
            </a:rPr>
            <a:t>ODGOVORITE NA SPODNJA</a:t>
          </a:r>
          <a:r>
            <a:rPr lang="sl-SI" sz="3600" baseline="0">
              <a:solidFill>
                <a:schemeClr val="bg1"/>
              </a:solidFill>
            </a:rPr>
            <a:t> VPRAŠANJA IN VPIŠITE </a:t>
          </a:r>
          <a:r>
            <a:rPr lang="sl-SI" sz="3600" u="sng" baseline="0">
              <a:solidFill>
                <a:schemeClr val="bg1"/>
              </a:solidFill>
            </a:rPr>
            <a:t>PRVE ČRKE ODGOVOROV ZA OBSTOJEČE ŠTEVILKE</a:t>
          </a:r>
          <a:r>
            <a:rPr lang="sl-SI" sz="3600" baseline="0">
              <a:solidFill>
                <a:schemeClr val="bg1"/>
              </a:solidFill>
            </a:rPr>
            <a:t>, IN SICER V BARVITI STOLPEC S ŠTEVILKAMI IN X-I </a:t>
          </a:r>
          <a:endParaRPr lang="sl-SI" sz="3600">
            <a:solidFill>
              <a:schemeClr val="bg1"/>
            </a:solidFill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36</xdr:col>
      <xdr:colOff>239486</xdr:colOff>
      <xdr:row>4</xdr:row>
      <xdr:rowOff>54429</xdr:rowOff>
    </xdr:to>
    <xdr:sp macro="" textlink="">
      <xdr:nvSpPr>
        <xdr:cNvPr id="2" name="PoljeZBesedilom 1"/>
        <xdr:cNvSpPr txBox="1"/>
      </xdr:nvSpPr>
      <xdr:spPr>
        <a:xfrm>
          <a:off x="0" y="0"/>
          <a:ext cx="13563600" cy="1273629"/>
        </a:xfrm>
        <a:prstGeom prst="rect">
          <a:avLst/>
        </a:prstGeom>
        <a:solidFill>
          <a:srgbClr val="FF0000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sl-SI" sz="3600">
              <a:solidFill>
                <a:schemeClr val="bg1"/>
              </a:solidFill>
            </a:rPr>
            <a:t>KVIZ: ODGOVORITE NA VPRAŠANJA, KI SE NAHAJAJO V PRIPOMBI (</a:t>
          </a:r>
          <a:r>
            <a:rPr lang="sl-SI" sz="3600" u="sng">
              <a:solidFill>
                <a:schemeClr val="bg1"/>
              </a:solidFill>
            </a:rPr>
            <a:t>DESNI</a:t>
          </a:r>
          <a:r>
            <a:rPr lang="sl-SI" sz="3600" u="sng" baseline="0">
              <a:solidFill>
                <a:schemeClr val="bg1"/>
              </a:solidFill>
            </a:rPr>
            <a:t> ZGORNJI KOT ORANŽNE ALI ZELENE CELICE!</a:t>
          </a:r>
          <a:r>
            <a:rPr lang="sl-SI" sz="3600" baseline="0">
              <a:solidFill>
                <a:schemeClr val="bg1"/>
              </a:solidFill>
            </a:rPr>
            <a:t>)</a:t>
          </a:r>
          <a:endParaRPr lang="sl-SI" sz="3600">
            <a:solidFill>
              <a:schemeClr val="bg1"/>
            </a:solidFill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342900</xdr:colOff>
      <xdr:row>23</xdr:row>
      <xdr:rowOff>86360</xdr:rowOff>
    </xdr:to>
    <xdr:pic>
      <xdr:nvPicPr>
        <xdr:cNvPr id="2" name="Slika 1" descr="http://images.24ur.com/media/images/600xX/Jul2012/60978915.jpg?d41d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438900" cy="429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129540</xdr:colOff>
      <xdr:row>23</xdr:row>
      <xdr:rowOff>83820</xdr:rowOff>
    </xdr:from>
    <xdr:to>
      <xdr:col>6</xdr:col>
      <xdr:colOff>236220</xdr:colOff>
      <xdr:row>27</xdr:row>
      <xdr:rowOff>38100</xdr:rowOff>
    </xdr:to>
    <xdr:sp macro="" textlink="">
      <xdr:nvSpPr>
        <xdr:cNvPr id="3" name="PoljeZBesedilom 2"/>
        <xdr:cNvSpPr txBox="1"/>
      </xdr:nvSpPr>
      <xdr:spPr>
        <a:xfrm>
          <a:off x="1958340" y="4290060"/>
          <a:ext cx="1935480" cy="6858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 baseline="0">
              <a:solidFill>
                <a:srgbClr val="FF0000"/>
              </a:solidFill>
            </a:rPr>
            <a:t>_L_NINA</a:t>
          </a:r>
          <a:endParaRPr lang="sl-SI" sz="3600">
            <a:solidFill>
              <a:srgbClr val="FF0000"/>
            </a:solidFill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22264</xdr:colOff>
      <xdr:row>32</xdr:row>
      <xdr:rowOff>108857</xdr:rowOff>
    </xdr:to>
    <xdr:pic>
      <xdr:nvPicPr>
        <xdr:cNvPr id="2" name="Slika 1" descr="http://www.gore-ljudje.net/objave/boris_/govrtdrevesaam2905011011.jpg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947064" cy="60306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0</xdr:colOff>
      <xdr:row>0</xdr:row>
      <xdr:rowOff>32658</xdr:rowOff>
    </xdr:from>
    <xdr:to>
      <xdr:col>28</xdr:col>
      <xdr:colOff>533400</xdr:colOff>
      <xdr:row>33</xdr:row>
      <xdr:rowOff>18200</xdr:rowOff>
    </xdr:to>
    <xdr:pic>
      <xdr:nvPicPr>
        <xdr:cNvPr id="3" name="Slika 2" descr="http://www.gore-ljudje.net/objave/Piko/TinTin/snoj_tintin09_01v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32658"/>
          <a:ext cx="9067800" cy="6092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326571</xdr:colOff>
      <xdr:row>33</xdr:row>
      <xdr:rowOff>0</xdr:rowOff>
    </xdr:from>
    <xdr:to>
      <xdr:col>14</xdr:col>
      <xdr:colOff>489857</xdr:colOff>
      <xdr:row>37</xdr:row>
      <xdr:rowOff>10886</xdr:rowOff>
    </xdr:to>
    <xdr:sp macro="" textlink="">
      <xdr:nvSpPr>
        <xdr:cNvPr id="5" name="PoljeZBesedilom 4"/>
        <xdr:cNvSpPr txBox="1"/>
      </xdr:nvSpPr>
      <xdr:spPr>
        <a:xfrm>
          <a:off x="7032171" y="6106886"/>
          <a:ext cx="1992086" cy="7511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</a:t>
          </a:r>
          <a:r>
            <a:rPr lang="sl-SI" sz="3600" baseline="0">
              <a:solidFill>
                <a:srgbClr val="FF0000"/>
              </a:solidFill>
            </a:rPr>
            <a:t> </a:t>
          </a:r>
          <a:r>
            <a:rPr lang="sl-SI" sz="3600">
              <a:solidFill>
                <a:srgbClr val="FF0000"/>
              </a:solidFill>
            </a:rPr>
            <a:t>A_NOJ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13607</xdr:colOff>
      <xdr:row>30</xdr:row>
      <xdr:rowOff>136071</xdr:rowOff>
    </xdr:from>
    <xdr:to>
      <xdr:col>10</xdr:col>
      <xdr:colOff>176893</xdr:colOff>
      <xdr:row>34</xdr:row>
      <xdr:rowOff>146957</xdr:rowOff>
    </xdr:to>
    <xdr:sp macro="" textlink="">
      <xdr:nvSpPr>
        <xdr:cNvPr id="4" name="PoljeZBesedilom 3"/>
        <xdr:cNvSpPr txBox="1"/>
      </xdr:nvSpPr>
      <xdr:spPr>
        <a:xfrm>
          <a:off x="4299857" y="5851071"/>
          <a:ext cx="2000250" cy="7728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</a:t>
          </a:r>
          <a:r>
            <a:rPr lang="sl-SI" sz="3600" baseline="0">
              <a:solidFill>
                <a:srgbClr val="FF0000"/>
              </a:solidFill>
            </a:rPr>
            <a:t> E</a:t>
          </a:r>
          <a:r>
            <a:rPr lang="sl-SI" sz="3600">
              <a:solidFill>
                <a:srgbClr val="FF0000"/>
              </a:solidFill>
            </a:rPr>
            <a:t>_ _I_A</a:t>
          </a:r>
        </a:p>
      </xdr:txBody>
    </xdr:sp>
    <xdr:clientData/>
  </xdr:twoCellAnchor>
  <xdr:twoCellAnchor editAs="oneCell">
    <xdr:from>
      <xdr:col>9</xdr:col>
      <xdr:colOff>136073</xdr:colOff>
      <xdr:row>0</xdr:row>
      <xdr:rowOff>68036</xdr:rowOff>
    </xdr:from>
    <xdr:to>
      <xdr:col>24</xdr:col>
      <xdr:colOff>327917</xdr:colOff>
      <xdr:row>29</xdr:row>
      <xdr:rowOff>176892</xdr:rowOff>
    </xdr:to>
    <xdr:pic>
      <xdr:nvPicPr>
        <xdr:cNvPr id="6" name="Slika 5" descr="Rezultat iskanja slik za berlinski zid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6966" y="68036"/>
          <a:ext cx="9376665" cy="5633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0</xdr:row>
      <xdr:rowOff>108856</xdr:rowOff>
    </xdr:from>
    <xdr:to>
      <xdr:col>8</xdr:col>
      <xdr:colOff>503465</xdr:colOff>
      <xdr:row>30</xdr:row>
      <xdr:rowOff>43015</xdr:rowOff>
    </xdr:to>
    <xdr:pic>
      <xdr:nvPicPr>
        <xdr:cNvPr id="7" name="Slika 6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5250" y="108856"/>
          <a:ext cx="5306786" cy="564915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327660</xdr:colOff>
      <xdr:row>27</xdr:row>
      <xdr:rowOff>142052</xdr:rowOff>
    </xdr:to>
    <xdr:pic>
      <xdr:nvPicPr>
        <xdr:cNvPr id="3" name="Slika 2" descr="Rezultat iskanja slik za meji prelaz podkoren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642860" cy="5079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38101</xdr:colOff>
      <xdr:row>0</xdr:row>
      <xdr:rowOff>0</xdr:rowOff>
    </xdr:from>
    <xdr:to>
      <xdr:col>13</xdr:col>
      <xdr:colOff>68581</xdr:colOff>
      <xdr:row>28</xdr:row>
      <xdr:rowOff>162810</xdr:rowOff>
    </xdr:to>
    <xdr:pic>
      <xdr:nvPicPr>
        <xdr:cNvPr id="7" name="Slika 6">
          <a:hlinkClick xmlns:r="http://schemas.openxmlformats.org/officeDocument/2006/relationships" r:id="rId2"/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01" y="0"/>
          <a:ext cx="7955280" cy="5496810"/>
        </a:xfrm>
        <a:prstGeom prst="rect">
          <a:avLst/>
        </a:prstGeom>
      </xdr:spPr>
    </xdr:pic>
    <xdr:clientData/>
  </xdr:twoCellAnchor>
  <xdr:twoCellAnchor>
    <xdr:from>
      <xdr:col>3</xdr:col>
      <xdr:colOff>598170</xdr:colOff>
      <xdr:row>28</xdr:row>
      <xdr:rowOff>171450</xdr:rowOff>
    </xdr:from>
    <xdr:to>
      <xdr:col>9</xdr:col>
      <xdr:colOff>529590</xdr:colOff>
      <xdr:row>33</xdr:row>
      <xdr:rowOff>544</xdr:rowOff>
    </xdr:to>
    <xdr:sp macro="" textlink="">
      <xdr:nvSpPr>
        <xdr:cNvPr id="9" name="PoljeZBesedilom 8"/>
        <xdr:cNvSpPr txBox="1"/>
      </xdr:nvSpPr>
      <xdr:spPr>
        <a:xfrm>
          <a:off x="2426970" y="5505450"/>
          <a:ext cx="3589020" cy="78159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_OR_NSKO</a:t>
          </a:r>
          <a:r>
            <a:rPr lang="sl-SI" sz="3600" baseline="0">
              <a:solidFill>
                <a:srgbClr val="FF0000"/>
              </a:solidFill>
            </a:rPr>
            <a:t> S_DLO</a:t>
          </a:r>
          <a:endParaRPr lang="sl-SI" sz="3600">
            <a:solidFill>
              <a:srgbClr val="FF0000"/>
            </a:solidFill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487680</xdr:colOff>
      <xdr:row>19</xdr:row>
      <xdr:rowOff>91440</xdr:rowOff>
    </xdr:to>
    <xdr:pic>
      <xdr:nvPicPr>
        <xdr:cNvPr id="2" name="Slika 1" descr="Povezana slik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4754880" cy="3566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297180</xdr:colOff>
      <xdr:row>19</xdr:row>
      <xdr:rowOff>106680</xdr:rowOff>
    </xdr:from>
    <xdr:to>
      <xdr:col>7</xdr:col>
      <xdr:colOff>274320</xdr:colOff>
      <xdr:row>23</xdr:row>
      <xdr:rowOff>126274</xdr:rowOff>
    </xdr:to>
    <xdr:sp macro="" textlink="">
      <xdr:nvSpPr>
        <xdr:cNvPr id="3" name="PoljeZBesedilom 2"/>
        <xdr:cNvSpPr txBox="1"/>
      </xdr:nvSpPr>
      <xdr:spPr>
        <a:xfrm>
          <a:off x="297180" y="3581400"/>
          <a:ext cx="4244340" cy="7511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PL_NIN_KI</a:t>
          </a:r>
          <a:r>
            <a:rPr lang="sl-SI" sz="3600" baseline="0">
              <a:solidFill>
                <a:srgbClr val="FF0000"/>
              </a:solidFill>
            </a:rPr>
            <a:t> M_ČERAD</a:t>
          </a:r>
          <a:endParaRPr lang="sl-SI" sz="3600">
            <a:solidFill>
              <a:srgbClr val="FF0000"/>
            </a:solidFill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419100</xdr:colOff>
      <xdr:row>18</xdr:row>
      <xdr:rowOff>30480</xdr:rowOff>
    </xdr:to>
    <xdr:pic>
      <xdr:nvPicPr>
        <xdr:cNvPr id="4" name="Slika 3" descr="http://static.primorske.si/foto/lowres/GnWeb/216-PLAZ-BRJE.jpg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905500" cy="332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144780</xdr:colOff>
      <xdr:row>18</xdr:row>
      <xdr:rowOff>114300</xdr:rowOff>
    </xdr:from>
    <xdr:to>
      <xdr:col>6</xdr:col>
      <xdr:colOff>121920</xdr:colOff>
      <xdr:row>22</xdr:row>
      <xdr:rowOff>133894</xdr:rowOff>
    </xdr:to>
    <xdr:sp macro="" textlink="">
      <xdr:nvSpPr>
        <xdr:cNvPr id="5" name="PoljeZBesedilom 4"/>
        <xdr:cNvSpPr txBox="1"/>
      </xdr:nvSpPr>
      <xdr:spPr>
        <a:xfrm>
          <a:off x="2583180" y="3406140"/>
          <a:ext cx="1196340" cy="7511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_L_Z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304800</xdr:colOff>
      <xdr:row>23</xdr:row>
      <xdr:rowOff>83820</xdr:rowOff>
    </xdr:to>
    <xdr:pic>
      <xdr:nvPicPr>
        <xdr:cNvPr id="2" name="Slika 1" descr="Rezultat iskanja slik za Donava pri dunaju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620000" cy="429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114300</xdr:colOff>
      <xdr:row>23</xdr:row>
      <xdr:rowOff>175260</xdr:rowOff>
    </xdr:from>
    <xdr:to>
      <xdr:col>8</xdr:col>
      <xdr:colOff>205740</xdr:colOff>
      <xdr:row>28</xdr:row>
      <xdr:rowOff>11974</xdr:rowOff>
    </xdr:to>
    <xdr:sp macro="" textlink="">
      <xdr:nvSpPr>
        <xdr:cNvPr id="3" name="PoljeZBesedilom 2"/>
        <xdr:cNvSpPr txBox="1"/>
      </xdr:nvSpPr>
      <xdr:spPr>
        <a:xfrm>
          <a:off x="3162300" y="4381500"/>
          <a:ext cx="1920240" cy="7511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_ON_VA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0</xdr:colOff>
      <xdr:row>38</xdr:row>
      <xdr:rowOff>53340</xdr:rowOff>
    </xdr:to>
    <xdr:pic>
      <xdr:nvPicPr>
        <xdr:cNvPr id="2" name="Slika 1" descr="proga_vlak_b1_dober_2016_zadnji_mali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9753600" cy="7002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200025</xdr:colOff>
      <xdr:row>39</xdr:row>
      <xdr:rowOff>174625</xdr:rowOff>
    </xdr:from>
    <xdr:to>
      <xdr:col>11</xdr:col>
      <xdr:colOff>282575</xdr:colOff>
      <xdr:row>44</xdr:row>
      <xdr:rowOff>24039</xdr:rowOff>
    </xdr:to>
    <xdr:sp macro="" textlink="">
      <xdr:nvSpPr>
        <xdr:cNvPr id="4" name="PoljeZBesedilom 3"/>
        <xdr:cNvSpPr txBox="1"/>
      </xdr:nvSpPr>
      <xdr:spPr>
        <a:xfrm>
          <a:off x="3819525" y="7604125"/>
          <a:ext cx="3098800" cy="8019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_A</a:t>
          </a:r>
          <a:r>
            <a:rPr lang="sl-SI" sz="3600" baseline="0">
              <a:solidFill>
                <a:srgbClr val="FF0000"/>
              </a:solidFill>
            </a:rPr>
            <a:t>H_DNE ALPE</a:t>
          </a:r>
          <a:endParaRPr lang="sl-SI" sz="3600">
            <a:solidFill>
              <a:srgbClr val="FF0000"/>
            </a:solidFill>
          </a:endParaRPr>
        </a:p>
      </xdr:txBody>
    </xdr:sp>
    <xdr:clientData/>
  </xdr:twoCellAnchor>
  <xdr:twoCellAnchor>
    <xdr:from>
      <xdr:col>9</xdr:col>
      <xdr:colOff>111125</xdr:colOff>
      <xdr:row>11</xdr:row>
      <xdr:rowOff>174625</xdr:rowOff>
    </xdr:from>
    <xdr:to>
      <xdr:col>9</xdr:col>
      <xdr:colOff>111125</xdr:colOff>
      <xdr:row>39</xdr:row>
      <xdr:rowOff>15875</xdr:rowOff>
    </xdr:to>
    <xdr:cxnSp macro="">
      <xdr:nvCxnSpPr>
        <xdr:cNvPr id="5" name="Raven povezovalnik 4"/>
        <xdr:cNvCxnSpPr/>
      </xdr:nvCxnSpPr>
      <xdr:spPr>
        <a:xfrm>
          <a:off x="5540375" y="2270125"/>
          <a:ext cx="0" cy="5175250"/>
        </a:xfrm>
        <a:prstGeom prst="line">
          <a:avLst/>
        </a:prstGeom>
        <a:ln w="76200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228600</xdr:colOff>
      <xdr:row>20</xdr:row>
      <xdr:rowOff>152400</xdr:rowOff>
    </xdr:to>
    <xdr:pic>
      <xdr:nvPicPr>
        <xdr:cNvPr id="2" name="Slika 1" descr="http://mondsee.salzkammergut.at/fileadmin/_processed_/5/4/csm_mondsee_header_01_f07f434aa6.jpg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715000" cy="38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304800</xdr:colOff>
      <xdr:row>23</xdr:row>
      <xdr:rowOff>121920</xdr:rowOff>
    </xdr:to>
    <xdr:sp macro="" textlink="">
      <xdr:nvSpPr>
        <xdr:cNvPr id="4099" name="AutoShape 3" descr="Rezultat iskanja slik za čokolada mond"/>
        <xdr:cNvSpPr>
          <a:spLocks noChangeAspect="1" noChangeArrowheads="1"/>
        </xdr:cNvSpPr>
      </xdr:nvSpPr>
      <xdr:spPr bwMode="auto">
        <a:xfrm>
          <a:off x="0" y="40233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304800</xdr:colOff>
      <xdr:row>23</xdr:row>
      <xdr:rowOff>121920</xdr:rowOff>
    </xdr:to>
    <xdr:sp macro="" textlink="">
      <xdr:nvSpPr>
        <xdr:cNvPr id="4100" name="AutoShape 4" descr="Rezultat iskanja slik za čokolada mond"/>
        <xdr:cNvSpPr>
          <a:spLocks noChangeAspect="1" noChangeArrowheads="1"/>
        </xdr:cNvSpPr>
      </xdr:nvSpPr>
      <xdr:spPr bwMode="auto">
        <a:xfrm>
          <a:off x="0" y="40233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448752</xdr:colOff>
      <xdr:row>8</xdr:row>
      <xdr:rowOff>53339</xdr:rowOff>
    </xdr:from>
    <xdr:to>
      <xdr:col>16</xdr:col>
      <xdr:colOff>403860</xdr:colOff>
      <xdr:row>17</xdr:row>
      <xdr:rowOff>74800</xdr:rowOff>
    </xdr:to>
    <xdr:pic>
      <xdr:nvPicPr>
        <xdr:cNvPr id="5" name="Slika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35152" y="1516379"/>
          <a:ext cx="4222308" cy="166738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426720</xdr:colOff>
      <xdr:row>21</xdr:row>
      <xdr:rowOff>97658</xdr:rowOff>
    </xdr:to>
    <xdr:pic>
      <xdr:nvPicPr>
        <xdr:cNvPr id="2" name="Slika 1" descr="Povezana slik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913120" cy="3938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556260</xdr:colOff>
      <xdr:row>21</xdr:row>
      <xdr:rowOff>83820</xdr:rowOff>
    </xdr:from>
    <xdr:to>
      <xdr:col>8</xdr:col>
      <xdr:colOff>68580</xdr:colOff>
      <xdr:row>25</xdr:row>
      <xdr:rowOff>103414</xdr:rowOff>
    </xdr:to>
    <xdr:sp macro="" textlink="">
      <xdr:nvSpPr>
        <xdr:cNvPr id="3" name="PoljeZBesedilom 2"/>
        <xdr:cNvSpPr txBox="1"/>
      </xdr:nvSpPr>
      <xdr:spPr>
        <a:xfrm>
          <a:off x="1165860" y="3924300"/>
          <a:ext cx="3779520" cy="7511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_OD_NSKO</a:t>
          </a:r>
          <a:r>
            <a:rPr lang="sl-SI" sz="3600" baseline="0">
              <a:solidFill>
                <a:srgbClr val="FF0000"/>
              </a:solidFill>
            </a:rPr>
            <a:t> J_Z_RO</a:t>
          </a:r>
          <a:endParaRPr lang="sl-SI" sz="3600">
            <a:solidFill>
              <a:srgbClr val="FF0000"/>
            </a:solidFill>
          </a:endParaRP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0</xdr:colOff>
      <xdr:row>22</xdr:row>
      <xdr:rowOff>29125</xdr:rowOff>
    </xdr:to>
    <xdr:pic>
      <xdr:nvPicPr>
        <xdr:cNvPr id="2" name="Slika 1" descr="http://luziusclement.com/onewebmedia/PICT0060.jpg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096000" cy="4126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31751</xdr:colOff>
      <xdr:row>22</xdr:row>
      <xdr:rowOff>31749</xdr:rowOff>
    </xdr:from>
    <xdr:to>
      <xdr:col>5</xdr:col>
      <xdr:colOff>374651</xdr:colOff>
      <xdr:row>26</xdr:row>
      <xdr:rowOff>37797</xdr:rowOff>
    </xdr:to>
    <xdr:sp macro="" textlink="">
      <xdr:nvSpPr>
        <xdr:cNvPr id="3" name="PoljeZBesedilom 2"/>
        <xdr:cNvSpPr txBox="1"/>
      </xdr:nvSpPr>
      <xdr:spPr>
        <a:xfrm>
          <a:off x="2487084" y="4222749"/>
          <a:ext cx="956734" cy="76804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_UF</a:t>
          </a: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95250</xdr:colOff>
      <xdr:row>0</xdr:row>
      <xdr:rowOff>158750</xdr:rowOff>
    </xdr:from>
    <xdr:to>
      <xdr:col>24</xdr:col>
      <xdr:colOff>285151</xdr:colOff>
      <xdr:row>54</xdr:row>
      <xdr:rowOff>158750</xdr:rowOff>
    </xdr:to>
    <xdr:pic>
      <xdr:nvPicPr>
        <xdr:cNvPr id="2" name="Slika 1" descr="Fotografija osebe Preporod.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58750"/>
          <a:ext cx="14667901" cy="10287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508000</xdr:colOff>
      <xdr:row>0</xdr:row>
      <xdr:rowOff>1</xdr:rowOff>
    </xdr:from>
    <xdr:to>
      <xdr:col>46</xdr:col>
      <xdr:colOff>271648</xdr:colOff>
      <xdr:row>54</xdr:row>
      <xdr:rowOff>1</xdr:rowOff>
    </xdr:to>
    <xdr:pic>
      <xdr:nvPicPr>
        <xdr:cNvPr id="3" name="Slika 2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38400" y="1"/>
          <a:ext cx="13174848" cy="10287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46</xdr:col>
      <xdr:colOff>571500</xdr:colOff>
      <xdr:row>0</xdr:row>
      <xdr:rowOff>0</xdr:rowOff>
    </xdr:from>
    <xdr:to>
      <xdr:col>68</xdr:col>
      <xdr:colOff>278892</xdr:colOff>
      <xdr:row>53</xdr:row>
      <xdr:rowOff>152400</xdr:rowOff>
    </xdr:to>
    <xdr:pic>
      <xdr:nvPicPr>
        <xdr:cNvPr id="4" name="Slika 3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13100" y="0"/>
          <a:ext cx="13118592" cy="10248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69</xdr:col>
      <xdr:colOff>114300</xdr:colOff>
      <xdr:row>0</xdr:row>
      <xdr:rowOff>0</xdr:rowOff>
    </xdr:from>
    <xdr:to>
      <xdr:col>90</xdr:col>
      <xdr:colOff>480060</xdr:colOff>
      <xdr:row>54</xdr:row>
      <xdr:rowOff>0</xdr:rowOff>
    </xdr:to>
    <xdr:pic>
      <xdr:nvPicPr>
        <xdr:cNvPr id="5" name="Slika 4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76700" y="0"/>
          <a:ext cx="13167360" cy="10287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57</xdr:row>
      <xdr:rowOff>38099</xdr:rowOff>
    </xdr:from>
    <xdr:to>
      <xdr:col>24</xdr:col>
      <xdr:colOff>342900</xdr:colOff>
      <xdr:row>118</xdr:row>
      <xdr:rowOff>115490</xdr:rowOff>
    </xdr:to>
    <xdr:pic>
      <xdr:nvPicPr>
        <xdr:cNvPr id="6" name="Slika 5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896599"/>
          <a:ext cx="14973300" cy="11697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76200</xdr:colOff>
      <xdr:row>57</xdr:row>
      <xdr:rowOff>38100</xdr:rowOff>
    </xdr:from>
    <xdr:to>
      <xdr:col>45</xdr:col>
      <xdr:colOff>515112</xdr:colOff>
      <xdr:row>109</xdr:row>
      <xdr:rowOff>0</xdr:rowOff>
    </xdr:to>
    <xdr:pic>
      <xdr:nvPicPr>
        <xdr:cNvPr id="8" name="Slika 7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16200" y="10896600"/>
          <a:ext cx="12630912" cy="986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46</xdr:col>
      <xdr:colOff>533400</xdr:colOff>
      <xdr:row>57</xdr:row>
      <xdr:rowOff>114300</xdr:rowOff>
    </xdr:from>
    <xdr:to>
      <xdr:col>67</xdr:col>
      <xdr:colOff>460248</xdr:colOff>
      <xdr:row>109</xdr:row>
      <xdr:rowOff>152400</xdr:rowOff>
    </xdr:to>
    <xdr:pic>
      <xdr:nvPicPr>
        <xdr:cNvPr id="9" name="Slika 8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0" y="10972800"/>
          <a:ext cx="12728448" cy="994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69</xdr:col>
      <xdr:colOff>38100</xdr:colOff>
      <xdr:row>57</xdr:row>
      <xdr:rowOff>152399</xdr:rowOff>
    </xdr:from>
    <xdr:to>
      <xdr:col>90</xdr:col>
      <xdr:colOff>114300</xdr:colOff>
      <xdr:row>110</xdr:row>
      <xdr:rowOff>116680</xdr:rowOff>
    </xdr:to>
    <xdr:pic>
      <xdr:nvPicPr>
        <xdr:cNvPr id="10" name="Slika 9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0" y="11010899"/>
          <a:ext cx="12877800" cy="10060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121</xdr:row>
      <xdr:rowOff>114300</xdr:rowOff>
    </xdr:from>
    <xdr:to>
      <xdr:col>24</xdr:col>
      <xdr:colOff>381000</xdr:colOff>
      <xdr:row>183</xdr:row>
      <xdr:rowOff>30956</xdr:rowOff>
    </xdr:to>
    <xdr:pic>
      <xdr:nvPicPr>
        <xdr:cNvPr id="11" name="Slika 10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164800"/>
          <a:ext cx="15011400" cy="11727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266700</xdr:colOff>
      <xdr:row>122</xdr:row>
      <xdr:rowOff>38100</xdr:rowOff>
    </xdr:from>
    <xdr:to>
      <xdr:col>45</xdr:col>
      <xdr:colOff>559308</xdr:colOff>
      <xdr:row>173</xdr:row>
      <xdr:rowOff>76200</xdr:rowOff>
    </xdr:to>
    <xdr:pic>
      <xdr:nvPicPr>
        <xdr:cNvPr id="12" name="Slika 11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06700" y="23279100"/>
          <a:ext cx="12484608" cy="975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47</xdr:col>
      <xdr:colOff>0</xdr:colOff>
      <xdr:row>122</xdr:row>
      <xdr:rowOff>114300</xdr:rowOff>
    </xdr:from>
    <xdr:to>
      <xdr:col>68</xdr:col>
      <xdr:colOff>38100</xdr:colOff>
      <xdr:row>175</xdr:row>
      <xdr:rowOff>43466</xdr:rowOff>
    </xdr:to>
    <xdr:pic>
      <xdr:nvPicPr>
        <xdr:cNvPr id="13" name="Slika 12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51200" y="23355300"/>
          <a:ext cx="12839700" cy="10025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68</xdr:col>
      <xdr:colOff>533400</xdr:colOff>
      <xdr:row>122</xdr:row>
      <xdr:rowOff>114300</xdr:rowOff>
    </xdr:from>
    <xdr:to>
      <xdr:col>90</xdr:col>
      <xdr:colOff>296586</xdr:colOff>
      <xdr:row>176</xdr:row>
      <xdr:rowOff>114300</xdr:rowOff>
    </xdr:to>
    <xdr:pic>
      <xdr:nvPicPr>
        <xdr:cNvPr id="14" name="Slika 13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86200" y="23355300"/>
          <a:ext cx="13174386" cy="10287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187</xdr:row>
      <xdr:rowOff>38100</xdr:rowOff>
    </xdr:from>
    <xdr:to>
      <xdr:col>24</xdr:col>
      <xdr:colOff>341376</xdr:colOff>
      <xdr:row>248</xdr:row>
      <xdr:rowOff>114300</xdr:rowOff>
    </xdr:to>
    <xdr:pic>
      <xdr:nvPicPr>
        <xdr:cNvPr id="15" name="Slika 14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5661600"/>
          <a:ext cx="14971776" cy="1169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381000</xdr:colOff>
      <xdr:row>187</xdr:row>
      <xdr:rowOff>76200</xdr:rowOff>
    </xdr:from>
    <xdr:to>
      <xdr:col>45</xdr:col>
      <xdr:colOff>582682</xdr:colOff>
      <xdr:row>238</xdr:row>
      <xdr:rowOff>38100</xdr:rowOff>
    </xdr:to>
    <xdr:pic>
      <xdr:nvPicPr>
        <xdr:cNvPr id="16" name="Slika 15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21000" y="35699700"/>
          <a:ext cx="12393682" cy="9677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47</xdr:col>
      <xdr:colOff>38100</xdr:colOff>
      <xdr:row>186</xdr:row>
      <xdr:rowOff>152400</xdr:rowOff>
    </xdr:from>
    <xdr:to>
      <xdr:col>68</xdr:col>
      <xdr:colOff>264504</xdr:colOff>
      <xdr:row>240</xdr:row>
      <xdr:rowOff>38100</xdr:rowOff>
    </xdr:to>
    <xdr:pic>
      <xdr:nvPicPr>
        <xdr:cNvPr id="17" name="Slika 16" descr="Fotografija osebe Via Alpina - direct.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89300" y="35585400"/>
          <a:ext cx="13028004" cy="10172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69</xdr:col>
      <xdr:colOff>152400</xdr:colOff>
      <xdr:row>186</xdr:row>
      <xdr:rowOff>114300</xdr:rowOff>
    </xdr:from>
    <xdr:to>
      <xdr:col>90</xdr:col>
      <xdr:colOff>495300</xdr:colOff>
      <xdr:row>240</xdr:row>
      <xdr:rowOff>90964</xdr:rowOff>
    </xdr:to>
    <xdr:pic>
      <xdr:nvPicPr>
        <xdr:cNvPr id="18" name="Slika 17" descr="Fotografija osebe Via Alpina - direct.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14800" y="35547300"/>
          <a:ext cx="13144500" cy="10263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42</xdr:col>
      <xdr:colOff>44450</xdr:colOff>
      <xdr:row>247</xdr:row>
      <xdr:rowOff>31750</xdr:rowOff>
    </xdr:from>
    <xdr:to>
      <xdr:col>46</xdr:col>
      <xdr:colOff>285750</xdr:colOff>
      <xdr:row>252</xdr:row>
      <xdr:rowOff>31750</xdr:rowOff>
    </xdr:to>
    <xdr:sp macro="" textlink="">
      <xdr:nvSpPr>
        <xdr:cNvPr id="19" name="PoljeZBesedilom 18"/>
        <xdr:cNvSpPr txBox="1"/>
      </xdr:nvSpPr>
      <xdr:spPr>
        <a:xfrm>
          <a:off x="25380950" y="47085250"/>
          <a:ext cx="2654300" cy="9525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4000">
              <a:solidFill>
                <a:srgbClr val="FF0000"/>
              </a:solidFill>
            </a:rPr>
            <a:t>_L-E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24</xdr:col>
      <xdr:colOff>571500</xdr:colOff>
      <xdr:row>60</xdr:row>
      <xdr:rowOff>118148</xdr:rowOff>
    </xdr:to>
    <xdr:pic>
      <xdr:nvPicPr>
        <xdr:cNvPr id="2" name="Slika 1" descr="Fotografija osebe Via Alpina - direct.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5430500" cy="11548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180976</xdr:colOff>
      <xdr:row>61</xdr:row>
      <xdr:rowOff>52388</xdr:rowOff>
    </xdr:from>
    <xdr:to>
      <xdr:col>14</xdr:col>
      <xdr:colOff>381001</xdr:colOff>
      <xdr:row>65</xdr:row>
      <xdr:rowOff>47626</xdr:rowOff>
    </xdr:to>
    <xdr:sp macro="" textlink="">
      <xdr:nvSpPr>
        <xdr:cNvPr id="3" name="PoljeZBesedilom 2"/>
        <xdr:cNvSpPr txBox="1"/>
      </xdr:nvSpPr>
      <xdr:spPr>
        <a:xfrm>
          <a:off x="6991351" y="11672888"/>
          <a:ext cx="2057400" cy="75723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4000">
              <a:solidFill>
                <a:srgbClr val="FF0000"/>
              </a:solidFill>
            </a:rPr>
            <a:t>_ED_NIK</a:t>
          </a: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228600</xdr:colOff>
      <xdr:row>23</xdr:row>
      <xdr:rowOff>83820</xdr:rowOff>
    </xdr:to>
    <xdr:pic>
      <xdr:nvPicPr>
        <xdr:cNvPr id="2" name="Slika 1" descr="Povezana slik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715000" cy="429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304800</xdr:colOff>
      <xdr:row>23</xdr:row>
      <xdr:rowOff>68580</xdr:rowOff>
    </xdr:from>
    <xdr:to>
      <xdr:col>6</xdr:col>
      <xdr:colOff>220980</xdr:colOff>
      <xdr:row>26</xdr:row>
      <xdr:rowOff>110490</xdr:rowOff>
    </xdr:to>
    <xdr:sp macro="" textlink="">
      <xdr:nvSpPr>
        <xdr:cNvPr id="3" name="PoljeZBesedilom 2"/>
        <xdr:cNvSpPr txBox="1"/>
      </xdr:nvSpPr>
      <xdr:spPr>
        <a:xfrm>
          <a:off x="2133600" y="4274820"/>
          <a:ext cx="1744980" cy="5905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_R_ZNO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304800</xdr:colOff>
      <xdr:row>19</xdr:row>
      <xdr:rowOff>7950</xdr:rowOff>
    </xdr:to>
    <xdr:pic>
      <xdr:nvPicPr>
        <xdr:cNvPr id="2" name="Slika 1" descr="https://www.gozd-les.com/sites/gozd-les.com/files/u3/vsebine/59-macesen.jpg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4572000" cy="3482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259080</xdr:colOff>
      <xdr:row>19</xdr:row>
      <xdr:rowOff>15240</xdr:rowOff>
    </xdr:from>
    <xdr:to>
      <xdr:col>6</xdr:col>
      <xdr:colOff>22860</xdr:colOff>
      <xdr:row>22</xdr:row>
      <xdr:rowOff>57150</xdr:rowOff>
    </xdr:to>
    <xdr:sp macro="" textlink="">
      <xdr:nvSpPr>
        <xdr:cNvPr id="3" name="PoljeZBesedilom 2"/>
        <xdr:cNvSpPr txBox="1"/>
      </xdr:nvSpPr>
      <xdr:spPr>
        <a:xfrm>
          <a:off x="1478280" y="3489960"/>
          <a:ext cx="2202180" cy="5905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_A_ESEN</a:t>
          </a: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556260</xdr:colOff>
      <xdr:row>21</xdr:row>
      <xdr:rowOff>38100</xdr:rowOff>
    </xdr:to>
    <xdr:pic>
      <xdr:nvPicPr>
        <xdr:cNvPr id="2" name="Slika 1" descr="Rezultat iskanja slik za uvala kraški pojav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042660" cy="3878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266700</xdr:colOff>
      <xdr:row>21</xdr:row>
      <xdr:rowOff>22860</xdr:rowOff>
    </xdr:from>
    <xdr:to>
      <xdr:col>5</xdr:col>
      <xdr:colOff>510540</xdr:colOff>
      <xdr:row>24</xdr:row>
      <xdr:rowOff>64770</xdr:rowOff>
    </xdr:to>
    <xdr:sp macro="" textlink="">
      <xdr:nvSpPr>
        <xdr:cNvPr id="3" name="PoljeZBesedilom 2"/>
        <xdr:cNvSpPr txBox="1"/>
      </xdr:nvSpPr>
      <xdr:spPr>
        <a:xfrm>
          <a:off x="2095500" y="3863340"/>
          <a:ext cx="1463040" cy="5905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_V_LA</a:t>
          </a:r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375920</xdr:colOff>
      <xdr:row>26</xdr:row>
      <xdr:rowOff>99060</xdr:rowOff>
    </xdr:to>
    <xdr:pic>
      <xdr:nvPicPr>
        <xdr:cNvPr id="2" name="Slika 1" descr="Rezultat iskanja slik za ŽIVINOREJA PLANINE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471920" cy="4853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335280</xdr:colOff>
      <xdr:row>26</xdr:row>
      <xdr:rowOff>121920</xdr:rowOff>
    </xdr:from>
    <xdr:to>
      <xdr:col>7</xdr:col>
      <xdr:colOff>304800</xdr:colOff>
      <xdr:row>29</xdr:row>
      <xdr:rowOff>163830</xdr:rowOff>
    </xdr:to>
    <xdr:sp macro="" textlink="">
      <xdr:nvSpPr>
        <xdr:cNvPr id="3" name="PoljeZBesedilom 2"/>
        <xdr:cNvSpPr txBox="1"/>
      </xdr:nvSpPr>
      <xdr:spPr>
        <a:xfrm>
          <a:off x="2164080" y="4876800"/>
          <a:ext cx="2407920" cy="5905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_IVIN_REJA</a:t>
          </a: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556260</xdr:colOff>
      <xdr:row>23</xdr:row>
      <xdr:rowOff>174689</xdr:rowOff>
    </xdr:to>
    <xdr:pic>
      <xdr:nvPicPr>
        <xdr:cNvPr id="2" name="Slika 1" descr="Rezultat iskanja slik za val thorens summer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042660" cy="4380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342900</xdr:colOff>
      <xdr:row>23</xdr:row>
      <xdr:rowOff>175260</xdr:rowOff>
    </xdr:from>
    <xdr:to>
      <xdr:col>7</xdr:col>
      <xdr:colOff>251460</xdr:colOff>
      <xdr:row>27</xdr:row>
      <xdr:rowOff>99060</xdr:rowOff>
    </xdr:to>
    <xdr:sp macro="" textlink="">
      <xdr:nvSpPr>
        <xdr:cNvPr id="3" name="PoljeZBesedilom 2"/>
        <xdr:cNvSpPr txBox="1"/>
      </xdr:nvSpPr>
      <xdr:spPr>
        <a:xfrm>
          <a:off x="1562100" y="4381500"/>
          <a:ext cx="2956560" cy="65532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_AL</a:t>
          </a:r>
          <a:r>
            <a:rPr lang="sl-SI" sz="3600" baseline="0">
              <a:solidFill>
                <a:srgbClr val="FF0000"/>
              </a:solidFill>
            </a:rPr>
            <a:t> TH_RENS</a:t>
          </a:r>
          <a:endParaRPr lang="sl-SI" sz="3600">
            <a:solidFill>
              <a:srgbClr val="FF0000"/>
            </a:solidFill>
          </a:endParaRPr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236220</xdr:colOff>
      <xdr:row>20</xdr:row>
      <xdr:rowOff>152400</xdr:rowOff>
    </xdr:to>
    <xdr:pic>
      <xdr:nvPicPr>
        <xdr:cNvPr id="3" name="Slika 2" descr="Rezultat iskanja slik za KOZORO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722620" cy="38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236220</xdr:colOff>
      <xdr:row>20</xdr:row>
      <xdr:rowOff>152400</xdr:rowOff>
    </xdr:to>
    <xdr:pic>
      <xdr:nvPicPr>
        <xdr:cNvPr id="4" name="Slika 3" descr="Rezultat iskanja slik za KOZOROG">
          <a:hlinkClick xmlns:r="http://schemas.openxmlformats.org/officeDocument/2006/relationships" r:id="rId2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722620" cy="38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144780</xdr:colOff>
      <xdr:row>20</xdr:row>
      <xdr:rowOff>175260</xdr:rowOff>
    </xdr:from>
    <xdr:to>
      <xdr:col>6</xdr:col>
      <xdr:colOff>510540</xdr:colOff>
      <xdr:row>24</xdr:row>
      <xdr:rowOff>91440</xdr:rowOff>
    </xdr:to>
    <xdr:sp macro="" textlink="">
      <xdr:nvSpPr>
        <xdr:cNvPr id="6" name="PoljeZBesedilom 5"/>
        <xdr:cNvSpPr txBox="1"/>
      </xdr:nvSpPr>
      <xdr:spPr>
        <a:xfrm>
          <a:off x="1973580" y="3832860"/>
          <a:ext cx="2194560" cy="6477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_OZ_ROG</a:t>
          </a:r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586740</xdr:colOff>
      <xdr:row>22</xdr:row>
      <xdr:rowOff>21351</xdr:rowOff>
    </xdr:to>
    <xdr:pic>
      <xdr:nvPicPr>
        <xdr:cNvPr id="2" name="Slika 1" descr="Rezultat iskanja slik za logarska dolin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073140" cy="40447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120015</xdr:colOff>
      <xdr:row>22</xdr:row>
      <xdr:rowOff>74295</xdr:rowOff>
    </xdr:from>
    <xdr:to>
      <xdr:col>8</xdr:col>
      <xdr:colOff>66675</xdr:colOff>
      <xdr:row>25</xdr:row>
      <xdr:rowOff>180975</xdr:rowOff>
    </xdr:to>
    <xdr:sp macro="" textlink="">
      <xdr:nvSpPr>
        <xdr:cNvPr id="3" name="PoljeZBesedilom 2"/>
        <xdr:cNvSpPr txBox="1"/>
      </xdr:nvSpPr>
      <xdr:spPr>
        <a:xfrm>
          <a:off x="1948815" y="4265295"/>
          <a:ext cx="2994660" cy="6781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_STJE</a:t>
          </a:r>
          <a:r>
            <a:rPr lang="sl-SI" sz="3600" baseline="0">
              <a:solidFill>
                <a:srgbClr val="FF0000"/>
              </a:solidFill>
            </a:rPr>
            <a:t> DOLINE</a:t>
          </a:r>
          <a:endParaRPr lang="sl-SI" sz="3600">
            <a:solidFill>
              <a:srgbClr val="FF0000"/>
            </a:solidFill>
          </a:endParaRPr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10</xdr:col>
      <xdr:colOff>274320</xdr:colOff>
      <xdr:row>18</xdr:row>
      <xdr:rowOff>5453</xdr:rowOff>
    </xdr:to>
    <xdr:pic>
      <xdr:nvPicPr>
        <xdr:cNvPr id="2" name="Slika 1" descr="Rezultat iskanja slik za DINARSKE ALPE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20"/>
          <a:ext cx="6370320" cy="32896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461010</xdr:colOff>
      <xdr:row>18</xdr:row>
      <xdr:rowOff>97155</xdr:rowOff>
    </xdr:from>
    <xdr:to>
      <xdr:col>13</xdr:col>
      <xdr:colOff>323850</xdr:colOff>
      <xdr:row>22</xdr:row>
      <xdr:rowOff>5715</xdr:rowOff>
    </xdr:to>
    <xdr:sp macro="" textlink="">
      <xdr:nvSpPr>
        <xdr:cNvPr id="3" name="PoljeZBesedilom 2"/>
        <xdr:cNvSpPr txBox="1"/>
      </xdr:nvSpPr>
      <xdr:spPr>
        <a:xfrm>
          <a:off x="4728210" y="3526155"/>
          <a:ext cx="3520440" cy="67056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_INARSKE ALPE</a:t>
          </a:r>
        </a:p>
      </xdr:txBody>
    </xdr:sp>
    <xdr:clientData/>
  </xdr:twoCellAnchor>
  <xdr:twoCellAnchor editAs="oneCell">
    <xdr:from>
      <xdr:col>11</xdr:col>
      <xdr:colOff>1</xdr:colOff>
      <xdr:row>0</xdr:row>
      <xdr:rowOff>1</xdr:rowOff>
    </xdr:from>
    <xdr:to>
      <xdr:col>25</xdr:col>
      <xdr:colOff>171451</xdr:colOff>
      <xdr:row>17</xdr:row>
      <xdr:rowOff>130511</xdr:rowOff>
    </xdr:to>
    <xdr:pic>
      <xdr:nvPicPr>
        <xdr:cNvPr id="4" name="Slika 3" descr="Rezultat iskanja slik za SPLIT DINARA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1" y="1"/>
          <a:ext cx="8705850" cy="3369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7620</xdr:colOff>
      <xdr:row>19</xdr:row>
      <xdr:rowOff>170349</xdr:rowOff>
    </xdr:to>
    <xdr:pic>
      <xdr:nvPicPr>
        <xdr:cNvPr id="2" name="Slika 1" descr="Rezultat iskanja slik za PLANŠARSTVO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713220" cy="364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434340</xdr:colOff>
      <xdr:row>19</xdr:row>
      <xdr:rowOff>175260</xdr:rowOff>
    </xdr:from>
    <xdr:to>
      <xdr:col>7</xdr:col>
      <xdr:colOff>297180</xdr:colOff>
      <xdr:row>23</xdr:row>
      <xdr:rowOff>91440</xdr:rowOff>
    </xdr:to>
    <xdr:sp macro="" textlink="">
      <xdr:nvSpPr>
        <xdr:cNvPr id="3" name="PoljeZBesedilom 2"/>
        <xdr:cNvSpPr txBox="1"/>
      </xdr:nvSpPr>
      <xdr:spPr>
        <a:xfrm>
          <a:off x="1653540" y="3649980"/>
          <a:ext cx="2910840" cy="6477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_L_NŠARSTVO</a:t>
          </a:r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121920</xdr:rowOff>
    </xdr:to>
    <xdr:sp macro="" textlink="">
      <xdr:nvSpPr>
        <xdr:cNvPr id="34817" name="AutoShape 1" descr="Rezultat iskanja slik za WINE Lausanne"/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1</xdr:colOff>
      <xdr:row>0</xdr:row>
      <xdr:rowOff>0</xdr:rowOff>
    </xdr:from>
    <xdr:to>
      <xdr:col>12</xdr:col>
      <xdr:colOff>556261</xdr:colOff>
      <xdr:row>18</xdr:row>
      <xdr:rowOff>66649</xdr:rowOff>
    </xdr:to>
    <xdr:pic>
      <xdr:nvPicPr>
        <xdr:cNvPr id="3" name="Slika 2">
          <a:hlinkClick xmlns:r="http://schemas.openxmlformats.org/officeDocument/2006/relationships" r:id="rId1"/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" y="0"/>
          <a:ext cx="7871460" cy="3358489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24</xdr:row>
      <xdr:rowOff>0</xdr:rowOff>
    </xdr:from>
    <xdr:to>
      <xdr:col>5</xdr:col>
      <xdr:colOff>304800</xdr:colOff>
      <xdr:row>25</xdr:row>
      <xdr:rowOff>121920</xdr:rowOff>
    </xdr:to>
    <xdr:sp macro="" textlink="">
      <xdr:nvSpPr>
        <xdr:cNvPr id="34818" name="AutoShape 2" descr="Rezultat iskanja slik za WINE Lausanne"/>
        <xdr:cNvSpPr>
          <a:spLocks noChangeAspect="1" noChangeArrowheads="1"/>
        </xdr:cNvSpPr>
      </xdr:nvSpPr>
      <xdr:spPr bwMode="auto">
        <a:xfrm>
          <a:off x="3048000" y="43891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19</xdr:row>
      <xdr:rowOff>0</xdr:rowOff>
    </xdr:from>
    <xdr:to>
      <xdr:col>5</xdr:col>
      <xdr:colOff>304800</xdr:colOff>
      <xdr:row>20</xdr:row>
      <xdr:rowOff>121920</xdr:rowOff>
    </xdr:to>
    <xdr:sp macro="" textlink="">
      <xdr:nvSpPr>
        <xdr:cNvPr id="34819" name="AutoShape 3" descr="Rezultat iskanja slik za WINE Lausanne"/>
        <xdr:cNvSpPr>
          <a:spLocks noChangeAspect="1" noChangeArrowheads="1"/>
        </xdr:cNvSpPr>
      </xdr:nvSpPr>
      <xdr:spPr bwMode="auto">
        <a:xfrm>
          <a:off x="3048000" y="347472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20</xdr:row>
      <xdr:rowOff>0</xdr:rowOff>
    </xdr:from>
    <xdr:to>
      <xdr:col>7</xdr:col>
      <xdr:colOff>304800</xdr:colOff>
      <xdr:row>21</xdr:row>
      <xdr:rowOff>121920</xdr:rowOff>
    </xdr:to>
    <xdr:sp macro="" textlink="">
      <xdr:nvSpPr>
        <xdr:cNvPr id="34820" name="AutoShape 4" descr="Rezultat iskanja slik za WINE Lausanne"/>
        <xdr:cNvSpPr>
          <a:spLocks noChangeAspect="1" noChangeArrowheads="1"/>
        </xdr:cNvSpPr>
      </xdr:nvSpPr>
      <xdr:spPr bwMode="auto">
        <a:xfrm>
          <a:off x="4267200" y="3657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563880</xdr:colOff>
      <xdr:row>18</xdr:row>
      <xdr:rowOff>91440</xdr:rowOff>
    </xdr:from>
    <xdr:to>
      <xdr:col>9</xdr:col>
      <xdr:colOff>571500</xdr:colOff>
      <xdr:row>22</xdr:row>
      <xdr:rowOff>7620</xdr:rowOff>
    </xdr:to>
    <xdr:sp macro="" textlink="">
      <xdr:nvSpPr>
        <xdr:cNvPr id="8" name="PoljeZBesedilom 7"/>
        <xdr:cNvSpPr txBox="1"/>
      </xdr:nvSpPr>
      <xdr:spPr>
        <a:xfrm>
          <a:off x="2392680" y="3383280"/>
          <a:ext cx="3665220" cy="6477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_INO_RADNIŠTVO</a:t>
          </a:r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26</xdr:col>
      <xdr:colOff>133350</xdr:colOff>
      <xdr:row>65</xdr:row>
      <xdr:rowOff>20956</xdr:rowOff>
    </xdr:to>
    <xdr:pic>
      <xdr:nvPicPr>
        <xdr:cNvPr id="2" name="Slika 1">
          <a:hlinkClick xmlns:r="http://schemas.openxmlformats.org/officeDocument/2006/relationships" r:id="rId1"/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501" r="12906"/>
        <a:stretch/>
      </xdr:blipFill>
      <xdr:spPr>
        <a:xfrm>
          <a:off x="0" y="0"/>
          <a:ext cx="15982950" cy="12403456"/>
        </a:xfrm>
        <a:prstGeom prst="rect">
          <a:avLst/>
        </a:prstGeom>
      </xdr:spPr>
    </xdr:pic>
    <xdr:clientData/>
  </xdr:twoCellAnchor>
  <xdr:twoCellAnchor>
    <xdr:from>
      <xdr:col>10</xdr:col>
      <xdr:colOff>438150</xdr:colOff>
      <xdr:row>65</xdr:row>
      <xdr:rowOff>57150</xdr:rowOff>
    </xdr:from>
    <xdr:to>
      <xdr:col>15</xdr:col>
      <xdr:colOff>190500</xdr:colOff>
      <xdr:row>69</xdr:row>
      <xdr:rowOff>46264</xdr:rowOff>
    </xdr:to>
    <xdr:sp macro="" textlink="">
      <xdr:nvSpPr>
        <xdr:cNvPr id="5" name="PoljeZBesedilom 4"/>
        <xdr:cNvSpPr txBox="1"/>
      </xdr:nvSpPr>
      <xdr:spPr>
        <a:xfrm>
          <a:off x="6534150" y="12439650"/>
          <a:ext cx="2800350" cy="7511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_EB_TIČNIK</a:t>
          </a:r>
        </a:p>
      </xdr:txBody>
    </xdr: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303174</xdr:colOff>
      <xdr:row>36</xdr:row>
      <xdr:rowOff>101600</xdr:rowOff>
    </xdr:to>
    <xdr:pic>
      <xdr:nvPicPr>
        <xdr:cNvPr id="2" name="Slika 1" descr="Rezultat iskanja slik za fc wacker innsbruck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885574" cy="650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38100</xdr:colOff>
      <xdr:row>37</xdr:row>
      <xdr:rowOff>0</xdr:rowOff>
    </xdr:from>
    <xdr:to>
      <xdr:col>13</xdr:col>
      <xdr:colOff>241300</xdr:colOff>
      <xdr:row>41</xdr:row>
      <xdr:rowOff>39914</xdr:rowOff>
    </xdr:to>
    <xdr:sp macro="" textlink="">
      <xdr:nvSpPr>
        <xdr:cNvPr id="3" name="PoljeZBesedilom 2"/>
        <xdr:cNvSpPr txBox="1"/>
      </xdr:nvSpPr>
      <xdr:spPr>
        <a:xfrm>
          <a:off x="4305300" y="6578600"/>
          <a:ext cx="3860800" cy="7511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_OG_METNI K_ _B</a:t>
          </a:r>
        </a:p>
      </xdr:txBody>
    </xdr: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19050</xdr:colOff>
      <xdr:row>37</xdr:row>
      <xdr:rowOff>104775</xdr:rowOff>
    </xdr:to>
    <xdr:pic>
      <xdr:nvPicPr>
        <xdr:cNvPr id="5" name="Slika 4" descr="Povezana slik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4286250" cy="7153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556260</xdr:colOff>
      <xdr:row>18</xdr:row>
      <xdr:rowOff>171404</xdr:rowOff>
    </xdr:to>
    <xdr:pic>
      <xdr:nvPicPr>
        <xdr:cNvPr id="2" name="Slika 1" descr="Povezana slik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4823460" cy="34632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556260</xdr:colOff>
      <xdr:row>19</xdr:row>
      <xdr:rowOff>99060</xdr:rowOff>
    </xdr:from>
    <xdr:to>
      <xdr:col>4</xdr:col>
      <xdr:colOff>213360</xdr:colOff>
      <xdr:row>23</xdr:row>
      <xdr:rowOff>118654</xdr:rowOff>
    </xdr:to>
    <xdr:sp macro="" textlink="">
      <xdr:nvSpPr>
        <xdr:cNvPr id="3" name="PoljeZBesedilom 2"/>
        <xdr:cNvSpPr txBox="1"/>
      </xdr:nvSpPr>
      <xdr:spPr>
        <a:xfrm>
          <a:off x="1165860" y="3573780"/>
          <a:ext cx="1485900" cy="7511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_OŽA_</a:t>
          </a:r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0</xdr:colOff>
      <xdr:row>40</xdr:row>
      <xdr:rowOff>0</xdr:rowOff>
    </xdr:to>
    <xdr:pic>
      <xdr:nvPicPr>
        <xdr:cNvPr id="3" name="Slika 2" descr="Rezultat iskanja slik za Temple Saint-Étienne et place de la Réunion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9753600" cy="7315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243840</xdr:colOff>
      <xdr:row>40</xdr:row>
      <xdr:rowOff>30480</xdr:rowOff>
    </xdr:from>
    <xdr:to>
      <xdr:col>11</xdr:col>
      <xdr:colOff>220980</xdr:colOff>
      <xdr:row>44</xdr:row>
      <xdr:rowOff>50074</xdr:rowOff>
    </xdr:to>
    <xdr:sp macro="" textlink="">
      <xdr:nvSpPr>
        <xdr:cNvPr id="4" name="PoljeZBesedilom 3"/>
        <xdr:cNvSpPr txBox="1"/>
      </xdr:nvSpPr>
      <xdr:spPr>
        <a:xfrm>
          <a:off x="2682240" y="7345680"/>
          <a:ext cx="4244340" cy="7511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PR_T_STAN_SKA</a:t>
          </a:r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601980</xdr:colOff>
      <xdr:row>23</xdr:row>
      <xdr:rowOff>55626</xdr:rowOff>
    </xdr:to>
    <xdr:pic>
      <xdr:nvPicPr>
        <xdr:cNvPr id="2" name="Slika 1" descr="Rezultat iskanja slik za castle Castello di Desenzano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088380" cy="4261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114300</xdr:colOff>
      <xdr:row>23</xdr:row>
      <xdr:rowOff>53340</xdr:rowOff>
    </xdr:from>
    <xdr:to>
      <xdr:col>7</xdr:col>
      <xdr:colOff>373380</xdr:colOff>
      <xdr:row>27</xdr:row>
      <xdr:rowOff>72934</xdr:rowOff>
    </xdr:to>
    <xdr:sp macro="" textlink="">
      <xdr:nvSpPr>
        <xdr:cNvPr id="3" name="PoljeZBesedilom 2"/>
        <xdr:cNvSpPr txBox="1"/>
      </xdr:nvSpPr>
      <xdr:spPr>
        <a:xfrm>
          <a:off x="1943100" y="4259580"/>
          <a:ext cx="2697480" cy="75111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_RŽ_VNO</a:t>
          </a:r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402771</xdr:colOff>
      <xdr:row>25</xdr:row>
      <xdr:rowOff>171721</xdr:rowOff>
    </xdr:to>
    <xdr:pic>
      <xdr:nvPicPr>
        <xdr:cNvPr id="2" name="Slika 1" descr="Rezultat iskanja slik za Gran Teatro Geox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108371" cy="479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315685</xdr:colOff>
      <xdr:row>25</xdr:row>
      <xdr:rowOff>163286</xdr:rowOff>
    </xdr:from>
    <xdr:to>
      <xdr:col>7</xdr:col>
      <xdr:colOff>87085</xdr:colOff>
      <xdr:row>29</xdr:row>
      <xdr:rowOff>54429</xdr:rowOff>
    </xdr:to>
    <xdr:sp macro="" textlink="">
      <xdr:nvSpPr>
        <xdr:cNvPr id="3" name="PoljeZBesedilom 2"/>
        <xdr:cNvSpPr txBox="1"/>
      </xdr:nvSpPr>
      <xdr:spPr>
        <a:xfrm>
          <a:off x="2754085" y="4789715"/>
          <a:ext cx="1600200" cy="6313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_AB_VI</a:t>
          </a:r>
        </a:p>
      </xdr:txBody>
    </xdr: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15240</xdr:rowOff>
    </xdr:from>
    <xdr:to>
      <xdr:col>11</xdr:col>
      <xdr:colOff>209500</xdr:colOff>
      <xdr:row>21</xdr:row>
      <xdr:rowOff>53340</xdr:rowOff>
    </xdr:to>
    <xdr:pic>
      <xdr:nvPicPr>
        <xdr:cNvPr id="3" name="Slika 2" descr="Rezultat iskanja slik za Stockalperschloss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240"/>
          <a:ext cx="6915100" cy="3878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137160</xdr:colOff>
      <xdr:row>21</xdr:row>
      <xdr:rowOff>60960</xdr:rowOff>
    </xdr:from>
    <xdr:to>
      <xdr:col>6</xdr:col>
      <xdr:colOff>518160</xdr:colOff>
      <xdr:row>24</xdr:row>
      <xdr:rowOff>143691</xdr:rowOff>
    </xdr:to>
    <xdr:sp macro="" textlink="">
      <xdr:nvSpPr>
        <xdr:cNvPr id="4" name="PoljeZBesedilom 3"/>
        <xdr:cNvSpPr txBox="1"/>
      </xdr:nvSpPr>
      <xdr:spPr>
        <a:xfrm>
          <a:off x="2575560" y="3901440"/>
          <a:ext cx="1600200" cy="6313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_UZ_J</a:t>
          </a:r>
        </a:p>
      </xdr:txBody>
    </xdr: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571500</xdr:colOff>
      <xdr:row>20</xdr:row>
      <xdr:rowOff>99060</xdr:rowOff>
    </xdr:to>
    <xdr:pic>
      <xdr:nvPicPr>
        <xdr:cNvPr id="2" name="Slika 1" descr="http://img.groundspeak.com/waymarking/large/84321527-237d-4bdd-ac5c-7ac5ccbfd8b3.jpg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667500" cy="3756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0</xdr:colOff>
      <xdr:row>21</xdr:row>
      <xdr:rowOff>0</xdr:rowOff>
    </xdr:from>
    <xdr:to>
      <xdr:col>8</xdr:col>
      <xdr:colOff>129540</xdr:colOff>
      <xdr:row>24</xdr:row>
      <xdr:rowOff>82731</xdr:rowOff>
    </xdr:to>
    <xdr:sp macro="" textlink="">
      <xdr:nvSpPr>
        <xdr:cNvPr id="3" name="PoljeZBesedilom 2"/>
        <xdr:cNvSpPr txBox="1"/>
      </xdr:nvSpPr>
      <xdr:spPr>
        <a:xfrm>
          <a:off x="2438400" y="3840480"/>
          <a:ext cx="2567940" cy="6313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_OLN_ŠNICA</a:t>
          </a:r>
        </a:p>
      </xdr:txBody>
    </xdr: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411480</xdr:colOff>
      <xdr:row>36</xdr:row>
      <xdr:rowOff>125730</xdr:rowOff>
    </xdr:to>
    <xdr:pic>
      <xdr:nvPicPr>
        <xdr:cNvPr id="3" name="Slika 2" descr="https://upload.wikimedia.org/wikipedia/commons/thumb/7/79/Capitolium_1.JPG/1280px-Capitolium_1.JPG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945880" cy="670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274320</xdr:colOff>
      <xdr:row>36</xdr:row>
      <xdr:rowOff>167640</xdr:rowOff>
    </xdr:from>
    <xdr:to>
      <xdr:col>8</xdr:col>
      <xdr:colOff>381000</xdr:colOff>
      <xdr:row>40</xdr:row>
      <xdr:rowOff>121920</xdr:rowOff>
    </xdr:to>
    <xdr:sp macro="" textlink="">
      <xdr:nvSpPr>
        <xdr:cNvPr id="4" name="PoljeZBesedilom 3"/>
        <xdr:cNvSpPr txBox="1"/>
      </xdr:nvSpPr>
      <xdr:spPr>
        <a:xfrm>
          <a:off x="3322320" y="6751320"/>
          <a:ext cx="1935480" cy="6858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 baseline="0">
              <a:solidFill>
                <a:srgbClr val="FF0000"/>
              </a:solidFill>
            </a:rPr>
            <a:t>_EDRO</a:t>
          </a:r>
          <a:endParaRPr lang="sl-SI" sz="3600">
            <a:solidFill>
              <a:srgbClr val="FF0000"/>
            </a:solidFill>
          </a:endParaRPr>
        </a:p>
      </xdr:txBody>
    </xdr:sp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228600</xdr:colOff>
      <xdr:row>22</xdr:row>
      <xdr:rowOff>37874</xdr:rowOff>
    </xdr:to>
    <xdr:pic>
      <xdr:nvPicPr>
        <xdr:cNvPr id="2" name="Slika 1" descr="Povezana slik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934200" cy="4061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0</xdr:colOff>
      <xdr:row>23</xdr:row>
      <xdr:rowOff>0</xdr:rowOff>
    </xdr:from>
    <xdr:to>
      <xdr:col>8</xdr:col>
      <xdr:colOff>297180</xdr:colOff>
      <xdr:row>26</xdr:row>
      <xdr:rowOff>137160</xdr:rowOff>
    </xdr:to>
    <xdr:sp macro="" textlink="">
      <xdr:nvSpPr>
        <xdr:cNvPr id="3" name="PoljeZBesedilom 2"/>
        <xdr:cNvSpPr txBox="1"/>
      </xdr:nvSpPr>
      <xdr:spPr>
        <a:xfrm>
          <a:off x="2438400" y="4206240"/>
          <a:ext cx="2735580" cy="6858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 baseline="0">
              <a:solidFill>
                <a:srgbClr val="FF0000"/>
              </a:solidFill>
            </a:rPr>
            <a:t>_MF_TEATER</a:t>
          </a:r>
          <a:endParaRPr lang="sl-SI" sz="3600">
            <a:solidFill>
              <a:srgbClr val="FF0000"/>
            </a:solidFill>
          </a:endParaRPr>
        </a:p>
      </xdr:txBody>
    </xdr:sp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41</xdr:col>
      <xdr:colOff>523875</xdr:colOff>
      <xdr:row>104</xdr:row>
      <xdr:rowOff>125233</xdr:rowOff>
    </xdr:to>
    <xdr:pic>
      <xdr:nvPicPr>
        <xdr:cNvPr id="2" name="Slika 1" descr="Rezultat iskanja slik za Maison du 17 Bourgmayer a Bourg-en-Bresse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5908000" cy="19937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357188</xdr:colOff>
      <xdr:row>105</xdr:row>
      <xdr:rowOff>47625</xdr:rowOff>
    </xdr:from>
    <xdr:to>
      <xdr:col>20</xdr:col>
      <xdr:colOff>71437</xdr:colOff>
      <xdr:row>108</xdr:row>
      <xdr:rowOff>184785</xdr:rowOff>
    </xdr:to>
    <xdr:sp macro="" textlink="">
      <xdr:nvSpPr>
        <xdr:cNvPr id="3" name="PoljeZBesedilom 2"/>
        <xdr:cNvSpPr txBox="1"/>
      </xdr:nvSpPr>
      <xdr:spPr>
        <a:xfrm>
          <a:off x="11501438" y="20050125"/>
          <a:ext cx="952499" cy="70866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 baseline="0">
              <a:solidFill>
                <a:srgbClr val="FF0000"/>
              </a:solidFill>
            </a:rPr>
            <a:t>_E_</a:t>
          </a:r>
          <a:endParaRPr lang="sl-SI" sz="3600">
            <a:solidFill>
              <a:srgbClr val="FF0000"/>
            </a:solidFill>
          </a:endParaRPr>
        </a:p>
      </xdr:txBody>
    </xdr:sp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309790</xdr:colOff>
      <xdr:row>18</xdr:row>
      <xdr:rowOff>45720</xdr:rowOff>
    </xdr:to>
    <xdr:pic>
      <xdr:nvPicPr>
        <xdr:cNvPr id="2" name="Slika 1" descr="http://www.benetke.com/images/promoBoxImages/92595196401.jpg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796190" cy="3337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213360</xdr:colOff>
      <xdr:row>18</xdr:row>
      <xdr:rowOff>60960</xdr:rowOff>
    </xdr:from>
    <xdr:to>
      <xdr:col>8</xdr:col>
      <xdr:colOff>137160</xdr:colOff>
      <xdr:row>21</xdr:row>
      <xdr:rowOff>102870</xdr:rowOff>
    </xdr:to>
    <xdr:sp macro="" textlink="">
      <xdr:nvSpPr>
        <xdr:cNvPr id="3" name="PoljeZBesedilom 2"/>
        <xdr:cNvSpPr txBox="1"/>
      </xdr:nvSpPr>
      <xdr:spPr>
        <a:xfrm>
          <a:off x="1432560" y="3352800"/>
          <a:ext cx="3581400" cy="5905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_ENE_KI K_N_LI</a:t>
          </a:r>
        </a:p>
      </xdr:txBody>
    </xdr:sp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403860</xdr:colOff>
      <xdr:row>27</xdr:row>
      <xdr:rowOff>91440</xdr:rowOff>
    </xdr:from>
    <xdr:to>
      <xdr:col>7</xdr:col>
      <xdr:colOff>579120</xdr:colOff>
      <xdr:row>30</xdr:row>
      <xdr:rowOff>133350</xdr:rowOff>
    </xdr:to>
    <xdr:sp macro="" textlink="">
      <xdr:nvSpPr>
        <xdr:cNvPr id="3" name="PoljeZBesedilom 2"/>
        <xdr:cNvSpPr txBox="1"/>
      </xdr:nvSpPr>
      <xdr:spPr>
        <a:xfrm>
          <a:off x="1013460" y="5029200"/>
          <a:ext cx="3832860" cy="5905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_OST V_D_HLJAJEV</a:t>
          </a:r>
        </a:p>
      </xdr:txBody>
    </xdr:sp>
    <xdr:clientData/>
  </xdr:twoCellAnchor>
  <xdr:twoCellAnchor editAs="oneCell">
    <xdr:from>
      <xdr:col>0</xdr:col>
      <xdr:colOff>0</xdr:colOff>
      <xdr:row>3</xdr:row>
      <xdr:rowOff>91440</xdr:rowOff>
    </xdr:from>
    <xdr:to>
      <xdr:col>9</xdr:col>
      <xdr:colOff>228600</xdr:colOff>
      <xdr:row>26</xdr:row>
      <xdr:rowOff>175260</xdr:rowOff>
    </xdr:to>
    <xdr:pic>
      <xdr:nvPicPr>
        <xdr:cNvPr id="4" name="Slika 3" descr="Rezultat iskanja slik za MOST VZDIHLJAJEV BENETKE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40080"/>
          <a:ext cx="5715000" cy="429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388620</xdr:colOff>
      <xdr:row>21</xdr:row>
      <xdr:rowOff>84033</xdr:rowOff>
    </xdr:to>
    <xdr:pic>
      <xdr:nvPicPr>
        <xdr:cNvPr id="2" name="Slika 1" descr="Povezana slik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875020" cy="3924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411480</xdr:colOff>
      <xdr:row>21</xdr:row>
      <xdr:rowOff>129540</xdr:rowOff>
    </xdr:from>
    <xdr:to>
      <xdr:col>6</xdr:col>
      <xdr:colOff>327660</xdr:colOff>
      <xdr:row>24</xdr:row>
      <xdr:rowOff>171450</xdr:rowOff>
    </xdr:to>
    <xdr:sp macro="" textlink="">
      <xdr:nvSpPr>
        <xdr:cNvPr id="3" name="PoljeZBesedilom 2"/>
        <xdr:cNvSpPr txBox="1"/>
      </xdr:nvSpPr>
      <xdr:spPr>
        <a:xfrm>
          <a:off x="2849880" y="3970020"/>
          <a:ext cx="1135380" cy="5905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_R_</a:t>
          </a:r>
        </a:p>
      </xdr:txBody>
    </xdr:sp>
    <xdr:clientData/>
  </xdr:twoCellAnchor>
  <xdr:twoCellAnchor editAs="oneCell">
    <xdr:from>
      <xdr:col>0</xdr:col>
      <xdr:colOff>0</xdr:colOff>
      <xdr:row>0</xdr:row>
      <xdr:rowOff>53340</xdr:rowOff>
    </xdr:from>
    <xdr:to>
      <xdr:col>9</xdr:col>
      <xdr:colOff>388620</xdr:colOff>
      <xdr:row>21</xdr:row>
      <xdr:rowOff>137373</xdr:rowOff>
    </xdr:to>
    <xdr:pic>
      <xdr:nvPicPr>
        <xdr:cNvPr id="4" name="Slika 3" descr="Povezana slik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3340"/>
          <a:ext cx="5875020" cy="3924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28</xdr:col>
      <xdr:colOff>142875</xdr:colOff>
      <xdr:row>70</xdr:row>
      <xdr:rowOff>119196</xdr:rowOff>
    </xdr:to>
    <xdr:pic>
      <xdr:nvPicPr>
        <xdr:cNvPr id="2" name="Slika 1" descr="Rezultat iskanja slik za Marstallschwemme-Pferdeschwemme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7478375" cy="13454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223837</xdr:colOff>
      <xdr:row>71</xdr:row>
      <xdr:rowOff>66675</xdr:rowOff>
    </xdr:from>
    <xdr:to>
      <xdr:col>16</xdr:col>
      <xdr:colOff>347662</xdr:colOff>
      <xdr:row>75</xdr:row>
      <xdr:rowOff>9525</xdr:rowOff>
    </xdr:to>
    <xdr:sp macro="" textlink="">
      <xdr:nvSpPr>
        <xdr:cNvPr id="3" name="PoljeZBesedilom 2"/>
        <xdr:cNvSpPr txBox="1"/>
      </xdr:nvSpPr>
      <xdr:spPr>
        <a:xfrm>
          <a:off x="7653337" y="13592175"/>
          <a:ext cx="2600325" cy="7048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_OD_JAKE</a:t>
          </a:r>
        </a:p>
      </xdr:txBody>
    </xdr:sp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203200</xdr:colOff>
      <xdr:row>38</xdr:row>
      <xdr:rowOff>59267</xdr:rowOff>
    </xdr:to>
    <xdr:pic>
      <xdr:nvPicPr>
        <xdr:cNvPr id="2" name="Slika 1" descr="Rezultat iskanja slik za Torri Gemelle BRESCI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9347200" cy="6815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137160</xdr:colOff>
      <xdr:row>38</xdr:row>
      <xdr:rowOff>152400</xdr:rowOff>
    </xdr:from>
    <xdr:to>
      <xdr:col>9</xdr:col>
      <xdr:colOff>15240</xdr:colOff>
      <xdr:row>42</xdr:row>
      <xdr:rowOff>125730</xdr:rowOff>
    </xdr:to>
    <xdr:sp macro="" textlink="">
      <xdr:nvSpPr>
        <xdr:cNvPr id="3" name="PoljeZBesedilom 2"/>
        <xdr:cNvSpPr txBox="1"/>
      </xdr:nvSpPr>
      <xdr:spPr>
        <a:xfrm>
          <a:off x="4404360" y="7101840"/>
          <a:ext cx="1097280" cy="7048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 IP</a:t>
          </a:r>
        </a:p>
      </xdr:txBody>
    </xdr:sp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177800</xdr:colOff>
      <xdr:row>36</xdr:row>
      <xdr:rowOff>19788</xdr:rowOff>
    </xdr:to>
    <xdr:pic>
      <xdr:nvPicPr>
        <xdr:cNvPr id="2" name="Slika 1" descr="Rezultat iskanja slik za Kunsthaus ZURICH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712200" cy="6420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482600</xdr:colOff>
      <xdr:row>35</xdr:row>
      <xdr:rowOff>152400</xdr:rowOff>
    </xdr:from>
    <xdr:to>
      <xdr:col>9</xdr:col>
      <xdr:colOff>596900</xdr:colOff>
      <xdr:row>39</xdr:row>
      <xdr:rowOff>146050</xdr:rowOff>
    </xdr:to>
    <xdr:sp macro="" textlink="">
      <xdr:nvSpPr>
        <xdr:cNvPr id="3" name="PoljeZBesedilom 2"/>
        <xdr:cNvSpPr txBox="1"/>
      </xdr:nvSpPr>
      <xdr:spPr>
        <a:xfrm>
          <a:off x="3530600" y="6375400"/>
          <a:ext cx="2552700" cy="7048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_M_TNOST</a:t>
          </a:r>
        </a:p>
      </xdr:txBody>
    </xdr:sp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297180</xdr:colOff>
      <xdr:row>17</xdr:row>
      <xdr:rowOff>53340</xdr:rowOff>
    </xdr:to>
    <xdr:pic>
      <xdr:nvPicPr>
        <xdr:cNvPr id="2" name="Slika 1" descr="Rezultat iskanja slik za Mirabell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954780" cy="3162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17</xdr:row>
      <xdr:rowOff>0</xdr:rowOff>
    </xdr:from>
    <xdr:to>
      <xdr:col>4</xdr:col>
      <xdr:colOff>464820</xdr:colOff>
      <xdr:row>20</xdr:row>
      <xdr:rowOff>156210</xdr:rowOff>
    </xdr:to>
    <xdr:sp macro="" textlink="">
      <xdr:nvSpPr>
        <xdr:cNvPr id="3" name="PoljeZBesedilom 2"/>
        <xdr:cNvSpPr txBox="1"/>
      </xdr:nvSpPr>
      <xdr:spPr>
        <a:xfrm>
          <a:off x="1219200" y="3108960"/>
          <a:ext cx="1684020" cy="7048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_AL_ČA</a:t>
          </a:r>
        </a:p>
      </xdr:txBody>
    </xdr:sp>
    <xdr:clientData/>
  </xdr:twoCellAnchor>
  <xdr:twoCellAnchor editAs="oneCell">
    <xdr:from>
      <xdr:col>0</xdr:col>
      <xdr:colOff>22860</xdr:colOff>
      <xdr:row>0</xdr:row>
      <xdr:rowOff>15240</xdr:rowOff>
    </xdr:from>
    <xdr:to>
      <xdr:col>6</xdr:col>
      <xdr:colOff>320040</xdr:colOff>
      <xdr:row>17</xdr:row>
      <xdr:rowOff>68580</xdr:rowOff>
    </xdr:to>
    <xdr:pic>
      <xdr:nvPicPr>
        <xdr:cNvPr id="4" name="Slika 3" descr="Rezultat iskanja slik za Mirabell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15240"/>
          <a:ext cx="3954780" cy="3162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228600</xdr:colOff>
      <xdr:row>20</xdr:row>
      <xdr:rowOff>152400</xdr:rowOff>
    </xdr:to>
    <xdr:pic>
      <xdr:nvPicPr>
        <xdr:cNvPr id="2" name="Slika 1" descr="Rezultat iskanja slik za geneva water fountain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715000" cy="381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137160</xdr:colOff>
      <xdr:row>21</xdr:row>
      <xdr:rowOff>15240</xdr:rowOff>
    </xdr:from>
    <xdr:to>
      <xdr:col>6</xdr:col>
      <xdr:colOff>533400</xdr:colOff>
      <xdr:row>24</xdr:row>
      <xdr:rowOff>171450</xdr:rowOff>
    </xdr:to>
    <xdr:sp macro="" textlink="">
      <xdr:nvSpPr>
        <xdr:cNvPr id="3" name="PoljeZBesedilom 2"/>
        <xdr:cNvSpPr txBox="1"/>
      </xdr:nvSpPr>
      <xdr:spPr>
        <a:xfrm>
          <a:off x="1965960" y="3855720"/>
          <a:ext cx="2225040" cy="7048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sl-SI" sz="3600">
              <a:solidFill>
                <a:srgbClr val="FF0000"/>
              </a:solidFill>
            </a:rPr>
            <a:t>_ODO_ET</a:t>
          </a:r>
        </a:p>
      </xdr:txBody>
    </xdr:sp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24</xdr:col>
      <xdr:colOff>333375</xdr:colOff>
      <xdr:row>79</xdr:row>
      <xdr:rowOff>4060</xdr:rowOff>
    </xdr:to>
    <xdr:pic>
      <xdr:nvPicPr>
        <xdr:cNvPr id="6" name="Slika 5" descr="Rezultat iskanja slik za železniška postaja ljubljana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5192375" cy="15053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219075</xdr:colOff>
      <xdr:row>19</xdr:row>
      <xdr:rowOff>180975</xdr:rowOff>
    </xdr:to>
    <xdr:pic>
      <xdr:nvPicPr>
        <xdr:cNvPr id="4" name="Slika 3" descr="Rezultat iskanja slik za železniška postaja kranj">
          <a:hlinkClick xmlns:r="http://schemas.openxmlformats.org/officeDocument/2006/relationships" r:id="rId1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5705475" cy="3800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ova tema">
  <a:themeElements>
    <a:clrScheme name="Pisarna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Pisarna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isarna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Y169"/>
  <sheetViews>
    <sheetView showRowColHeaders="0" zoomScale="70" zoomScaleNormal="70" workbookViewId="0">
      <selection activeCell="E23" sqref="E23"/>
    </sheetView>
  </sheetViews>
  <sheetFormatPr defaultRowHeight="14.4" x14ac:dyDescent="0.3"/>
  <cols>
    <col min="1" max="114" width="5.44140625" customWidth="1"/>
  </cols>
  <sheetData>
    <row r="1" spans="1:51" ht="24.45" customHeight="1" x14ac:dyDescent="0.3">
      <c r="A1" s="17" t="s">
        <v>22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2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H1" s="1"/>
      <c r="AI1" s="1"/>
      <c r="AJ1" s="1"/>
      <c r="AK1" s="1"/>
      <c r="AL1" s="2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</row>
    <row r="2" spans="1:51" ht="24.45" customHeight="1" x14ac:dyDescent="0.3">
      <c r="AH2" s="1"/>
      <c r="AI2" s="1"/>
      <c r="AJ2" s="1"/>
      <c r="AK2" s="1"/>
      <c r="AL2" s="2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</row>
    <row r="3" spans="1:51" ht="24.45" customHeight="1" x14ac:dyDescent="0.3">
      <c r="AH3" s="1"/>
      <c r="AI3" s="1"/>
      <c r="AJ3" s="1"/>
      <c r="AK3" s="1"/>
      <c r="AL3" s="2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</row>
    <row r="4" spans="1:51" ht="24.45" customHeight="1" x14ac:dyDescent="0.3">
      <c r="AB4" s="3"/>
      <c r="AC4" s="3"/>
      <c r="AD4" s="2"/>
      <c r="AE4" s="3"/>
      <c r="AF4" s="3"/>
      <c r="AG4" s="3"/>
      <c r="AH4" s="3"/>
      <c r="AI4" s="3"/>
      <c r="AJ4" s="3"/>
      <c r="AK4" s="3"/>
      <c r="AL4" s="2"/>
      <c r="AM4" s="1"/>
      <c r="AN4" s="1"/>
      <c r="AO4" s="1"/>
      <c r="AP4" s="1"/>
      <c r="AQ4" s="1"/>
      <c r="AR4" s="1"/>
      <c r="AT4" s="1"/>
      <c r="AU4" s="1"/>
      <c r="AV4" s="1"/>
      <c r="AW4" s="1"/>
      <c r="AX4" s="1"/>
      <c r="AY4" s="1"/>
    </row>
    <row r="5" spans="1:51" ht="24.45" customHeight="1" x14ac:dyDescent="0.3"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2"/>
      <c r="V5" s="1"/>
      <c r="W5" s="1"/>
      <c r="X5" s="1"/>
      <c r="Y5" s="1"/>
      <c r="Z5" s="1"/>
      <c r="AA5" s="1"/>
      <c r="AB5" s="1"/>
      <c r="AC5" s="1"/>
      <c r="AD5" s="1"/>
      <c r="AE5" s="1"/>
      <c r="AG5" s="1"/>
      <c r="AH5" s="1"/>
      <c r="AI5" s="1"/>
      <c r="AJ5" s="1"/>
      <c r="AK5" s="1"/>
      <c r="AL5" s="2"/>
      <c r="AM5" s="1"/>
      <c r="AN5" s="1"/>
      <c r="AO5" s="1"/>
      <c r="AP5" s="1"/>
      <c r="AQ5" s="1"/>
      <c r="AR5" s="1"/>
      <c r="AT5" s="1"/>
      <c r="AU5" s="1"/>
      <c r="AV5" s="1"/>
      <c r="AW5" s="1"/>
      <c r="AX5" s="1"/>
      <c r="AY5" s="1"/>
    </row>
    <row r="6" spans="1:51" ht="24.45" customHeight="1" x14ac:dyDescent="0.3">
      <c r="B6" s="15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2"/>
      <c r="V6" s="1"/>
      <c r="W6" s="1"/>
      <c r="X6" s="1"/>
      <c r="Y6" s="1"/>
      <c r="Z6" s="1"/>
      <c r="AA6" s="1"/>
      <c r="AB6" s="1"/>
      <c r="AC6" s="1"/>
      <c r="AD6" s="1"/>
      <c r="AE6" s="1"/>
      <c r="AF6" s="25" t="str">
        <f>IF(VPRAŠANJA!T19=VPRAŠANJA!BA19,"10B","10X")</f>
        <v>10X</v>
      </c>
      <c r="AG6" s="1"/>
      <c r="AH6" s="1"/>
      <c r="AI6" s="1"/>
      <c r="AJ6" s="1"/>
      <c r="AK6" s="1"/>
      <c r="AL6" s="2"/>
      <c r="AM6" s="1"/>
      <c r="AN6" s="1"/>
      <c r="AO6" s="1"/>
      <c r="AP6" s="1"/>
      <c r="AQ6" s="1"/>
      <c r="AR6" s="1"/>
      <c r="AT6" s="1"/>
      <c r="AU6" s="1"/>
      <c r="AV6" s="1"/>
      <c r="AW6" s="1"/>
      <c r="AX6" s="1"/>
      <c r="AY6" s="1"/>
    </row>
    <row r="7" spans="1:51" ht="24.45" customHeight="1" x14ac:dyDescent="0.3">
      <c r="I7" s="1"/>
      <c r="J7" s="1"/>
      <c r="K7" s="1"/>
      <c r="L7" s="1"/>
      <c r="M7" s="1"/>
      <c r="N7" s="2"/>
      <c r="O7" s="1"/>
      <c r="P7" s="2"/>
      <c r="Q7" s="2"/>
      <c r="R7" s="2"/>
      <c r="S7" s="2"/>
      <c r="U7" s="1"/>
      <c r="V7" s="3"/>
      <c r="W7" s="3"/>
      <c r="X7" s="3"/>
      <c r="Y7" s="2"/>
      <c r="Z7" s="3"/>
      <c r="AA7" s="3"/>
      <c r="AB7" s="2"/>
      <c r="AC7" s="3"/>
      <c r="AD7" s="1"/>
      <c r="AE7" s="3"/>
      <c r="AF7" s="16" t="s">
        <v>11</v>
      </c>
      <c r="AG7" s="3"/>
      <c r="AH7" s="25" t="str">
        <f>IF(VPRAŠANJA!T23=VPRAŠANJA!BA23,"14B","14X")</f>
        <v>14X</v>
      </c>
      <c r="AI7" s="1"/>
      <c r="AJ7" s="1"/>
      <c r="AK7" s="1"/>
      <c r="AL7" s="2"/>
      <c r="AM7" s="1"/>
      <c r="AN7" s="1"/>
      <c r="AO7" s="1"/>
      <c r="AP7" s="1"/>
      <c r="AQ7" s="1"/>
      <c r="AT7" s="1"/>
      <c r="AU7" s="1"/>
      <c r="AV7" s="1"/>
      <c r="AW7" s="1"/>
      <c r="AX7" s="1"/>
      <c r="AY7" s="1"/>
    </row>
    <row r="8" spans="1:51" ht="24.45" customHeight="1" x14ac:dyDescent="0.3">
      <c r="I8" s="1"/>
      <c r="J8" s="1"/>
      <c r="K8" s="1"/>
      <c r="L8" s="1"/>
      <c r="M8" s="1"/>
      <c r="N8" s="2"/>
      <c r="O8" s="1"/>
      <c r="P8" s="1"/>
      <c r="Q8" s="1"/>
      <c r="R8" s="1"/>
      <c r="S8" s="2"/>
      <c r="U8" s="1"/>
      <c r="W8" s="1"/>
      <c r="X8" s="1"/>
      <c r="Y8" s="1"/>
      <c r="Z8" s="1"/>
      <c r="AA8" s="1"/>
      <c r="AB8" s="2"/>
      <c r="AC8" s="1"/>
      <c r="AD8" s="1"/>
      <c r="AE8" s="1"/>
      <c r="AF8" s="16" t="s">
        <v>2</v>
      </c>
      <c r="AG8" s="1"/>
      <c r="AH8" s="16" t="s">
        <v>1</v>
      </c>
      <c r="AI8" s="1"/>
      <c r="AJ8" s="1"/>
      <c r="AK8" s="1"/>
      <c r="AL8" s="2"/>
      <c r="AN8" s="1"/>
      <c r="AO8" s="1"/>
      <c r="AP8" s="1"/>
      <c r="AQ8" s="1"/>
      <c r="AT8" s="1"/>
      <c r="AU8" s="1"/>
      <c r="AV8" s="1"/>
      <c r="AW8" s="1"/>
      <c r="AX8" s="1"/>
      <c r="AY8" s="1"/>
    </row>
    <row r="9" spans="1:51" ht="24.45" customHeight="1" x14ac:dyDescent="0.3">
      <c r="I9" s="1"/>
      <c r="J9" s="1"/>
      <c r="K9" s="1"/>
      <c r="L9" s="1"/>
      <c r="M9" s="1"/>
      <c r="N9" s="2"/>
      <c r="O9" s="1"/>
      <c r="P9" s="1"/>
      <c r="Q9" s="1"/>
      <c r="R9" s="1"/>
      <c r="S9" s="2"/>
      <c r="T9" s="8" t="str">
        <f>IF(VPRAŠANJA!T16=VPRAŠANJA!BA16,"7D","7X")</f>
        <v>7X</v>
      </c>
      <c r="U9" s="1"/>
      <c r="V9" s="21" t="str">
        <f>IF(VPRAŠANJA!T15=VPRAŠANJA!BA15,"6P","6X")</f>
        <v>6X</v>
      </c>
      <c r="W9" s="1"/>
      <c r="X9" s="1"/>
      <c r="Y9" s="1"/>
      <c r="Z9" s="1"/>
      <c r="AA9" s="1"/>
      <c r="AB9" s="2"/>
      <c r="AC9" s="1"/>
      <c r="AD9" s="1"/>
      <c r="AE9" s="1"/>
      <c r="AF9" s="16" t="s">
        <v>4</v>
      </c>
      <c r="AG9" s="1"/>
      <c r="AH9" s="16" t="s">
        <v>4</v>
      </c>
      <c r="AI9" s="1"/>
      <c r="AJ9" s="1"/>
      <c r="AK9" s="1"/>
      <c r="AL9" s="2"/>
      <c r="AM9" s="25" t="str">
        <f>IF(VPRAŠANJA!T24=VPRAŠANJA!BA24,"15M","15X")</f>
        <v>15X</v>
      </c>
      <c r="AN9" s="1"/>
      <c r="AO9" s="1"/>
      <c r="AP9" s="1"/>
      <c r="AQ9" s="1"/>
      <c r="AT9" s="1"/>
      <c r="AU9" s="1"/>
      <c r="AV9" s="1"/>
      <c r="AW9" s="1"/>
      <c r="AX9" s="1"/>
      <c r="AY9" s="1"/>
    </row>
    <row r="10" spans="1:51" ht="24.45" customHeight="1" x14ac:dyDescent="0.3">
      <c r="I10" s="1"/>
      <c r="J10" s="1"/>
      <c r="K10" s="1"/>
      <c r="L10" s="21" t="str">
        <f>IF(VPRAŠANJA!T12=VPRAŠANJA!BA12,"3N","3X")</f>
        <v>3X</v>
      </c>
      <c r="M10" s="1"/>
      <c r="N10" s="2"/>
      <c r="O10" s="1"/>
      <c r="P10" s="1"/>
      <c r="Q10" s="1"/>
      <c r="R10" s="1"/>
      <c r="S10" s="2"/>
      <c r="T10" s="16" t="s">
        <v>18</v>
      </c>
      <c r="U10" s="1"/>
      <c r="V10" s="16" t="s">
        <v>18</v>
      </c>
      <c r="W10" s="1"/>
      <c r="X10" s="1"/>
      <c r="Y10" s="1"/>
      <c r="Z10" s="1"/>
      <c r="AA10" s="1"/>
      <c r="AB10" s="2"/>
      <c r="AC10" s="1"/>
      <c r="AD10" s="1"/>
      <c r="AE10" s="1"/>
      <c r="AF10" s="16" t="s">
        <v>5</v>
      </c>
      <c r="AG10" s="1"/>
      <c r="AH10" s="16" t="s">
        <v>1</v>
      </c>
      <c r="AI10" s="2"/>
      <c r="AJ10" s="26" t="str">
        <f>IF(VPRAŠANJA!T32=VPRAŠANJA!BA32,"7V","7X")</f>
        <v>7X</v>
      </c>
      <c r="AK10" s="16" t="s">
        <v>11</v>
      </c>
      <c r="AL10" s="16" t="s">
        <v>27</v>
      </c>
      <c r="AM10" s="16" t="s">
        <v>11</v>
      </c>
      <c r="AN10" s="16" t="s">
        <v>22</v>
      </c>
      <c r="AO10" s="16" t="s">
        <v>1</v>
      </c>
      <c r="AP10" s="16" t="s">
        <v>12</v>
      </c>
      <c r="AQ10" s="2"/>
      <c r="AT10" s="2"/>
      <c r="AU10" s="1"/>
      <c r="AV10" s="1"/>
      <c r="AW10" s="1"/>
      <c r="AX10" s="1"/>
      <c r="AY10" s="1"/>
    </row>
    <row r="11" spans="1:51" ht="24.45" customHeight="1" x14ac:dyDescent="0.3">
      <c r="G11" s="26" t="str">
        <f>IF(VPRAŠANJA!T29=VPRAŠANJA!BA29,"4U","4X")</f>
        <v>4X</v>
      </c>
      <c r="H11" s="16" t="s">
        <v>22</v>
      </c>
      <c r="I11" s="16" t="s">
        <v>1</v>
      </c>
      <c r="J11" s="16" t="s">
        <v>12</v>
      </c>
      <c r="K11" s="16" t="s">
        <v>4</v>
      </c>
      <c r="L11" s="16" t="s">
        <v>11</v>
      </c>
      <c r="M11" s="16" t="s">
        <v>10</v>
      </c>
      <c r="N11" s="16" t="s">
        <v>12</v>
      </c>
      <c r="O11" s="1"/>
      <c r="P11" s="1"/>
      <c r="Q11" s="1"/>
      <c r="R11" s="1"/>
      <c r="S11" s="2"/>
      <c r="T11" s="16" t="s">
        <v>0</v>
      </c>
      <c r="U11" s="1"/>
      <c r="V11" s="16" t="s">
        <v>11</v>
      </c>
      <c r="W11" s="1"/>
      <c r="X11" s="1"/>
      <c r="Y11" s="1"/>
      <c r="Z11" s="1"/>
      <c r="AA11" s="21" t="str">
        <f>IF(VPRAŠANJA!T18=VPRAŠANJA!BA18,"9M","9X")</f>
        <v>9X</v>
      </c>
      <c r="AB11" s="2"/>
      <c r="AC11" s="1"/>
      <c r="AD11" s="1"/>
      <c r="AE11" s="1"/>
      <c r="AF11" s="16" t="s">
        <v>6</v>
      </c>
      <c r="AG11" s="1"/>
      <c r="AH11" s="16" t="s">
        <v>6</v>
      </c>
      <c r="AI11" s="1"/>
      <c r="AJ11" s="1"/>
      <c r="AK11" s="1"/>
      <c r="AL11" s="3"/>
      <c r="AM11" s="16" t="s">
        <v>10</v>
      </c>
      <c r="AN11" s="1"/>
      <c r="AO11" s="1"/>
      <c r="AP11" s="1"/>
      <c r="AQ11" s="1"/>
      <c r="AT11" s="1"/>
      <c r="AU11" s="1"/>
      <c r="AV11" s="1"/>
      <c r="AW11" s="1"/>
      <c r="AX11" s="1"/>
      <c r="AY11" s="1"/>
    </row>
    <row r="12" spans="1:51" ht="24.45" customHeight="1" thickBot="1" x14ac:dyDescent="0.35">
      <c r="J12" s="1"/>
      <c r="K12" s="1"/>
      <c r="L12" s="16" t="s">
        <v>20</v>
      </c>
      <c r="N12" s="2"/>
      <c r="O12" s="1"/>
      <c r="P12" s="1"/>
      <c r="Q12" s="1"/>
      <c r="R12" s="8" t="str">
        <f>IF(VPRAŠANJA!T14=VPRAŠANJA!BA14,"5P","5X")</f>
        <v>5X</v>
      </c>
      <c r="S12" s="2"/>
      <c r="T12" s="16" t="s">
        <v>8</v>
      </c>
      <c r="U12" s="1"/>
      <c r="V12" s="16" t="s">
        <v>12</v>
      </c>
      <c r="W12" s="1"/>
      <c r="X12" s="1"/>
      <c r="Y12" s="1"/>
      <c r="Z12" s="1"/>
      <c r="AA12" s="16" t="s">
        <v>14</v>
      </c>
      <c r="AB12" s="2"/>
      <c r="AC12" s="1"/>
      <c r="AD12" s="1"/>
      <c r="AE12" s="1"/>
      <c r="AF12" s="16" t="s">
        <v>4</v>
      </c>
      <c r="AG12" s="1"/>
      <c r="AH12" s="16" t="s">
        <v>7</v>
      </c>
      <c r="AI12" s="1"/>
      <c r="AJ12" s="1"/>
      <c r="AK12" s="1"/>
      <c r="AL12" s="1"/>
      <c r="AM12" s="10" t="s">
        <v>12</v>
      </c>
      <c r="AN12" s="1"/>
      <c r="AO12" s="1"/>
      <c r="AP12" s="1"/>
      <c r="AQ12" s="1"/>
      <c r="AT12" s="1"/>
      <c r="AU12" s="1"/>
      <c r="AV12" s="1"/>
      <c r="AW12" s="1"/>
      <c r="AX12" s="1"/>
      <c r="AY12" s="1"/>
    </row>
    <row r="13" spans="1:51" ht="24.45" customHeight="1" thickBot="1" x14ac:dyDescent="0.35">
      <c r="J13" s="8" t="str">
        <f>IF(VPRAŠANJA!T10=VPRAŠANJA!BA10,"1P","1X")</f>
        <v>1X</v>
      </c>
      <c r="K13" s="1"/>
      <c r="L13" s="16" t="s">
        <v>11</v>
      </c>
      <c r="N13" s="1"/>
      <c r="O13" s="1"/>
      <c r="P13" s="8" t="str">
        <f>IF(VPRAŠANJA!T13=VPRAŠANJA!BA13,"4K","4X")</f>
        <v>4X</v>
      </c>
      <c r="Q13" s="1"/>
      <c r="R13" s="16" t="s">
        <v>11</v>
      </c>
      <c r="S13" s="1"/>
      <c r="T13" s="16" t="s">
        <v>19</v>
      </c>
      <c r="U13" s="1"/>
      <c r="V13" s="16" t="s">
        <v>1</v>
      </c>
      <c r="W13" s="1"/>
      <c r="X13" s="1"/>
      <c r="Y13" s="25" t="str">
        <f>IF(VPRAŠANJA!T25=VPRAŠANJA!BA25,"16U","16X")</f>
        <v>16X</v>
      </c>
      <c r="Z13" s="1"/>
      <c r="AA13" s="16" t="s">
        <v>3</v>
      </c>
      <c r="AB13" s="2"/>
      <c r="AC13" s="21" t="str">
        <f>IF(VPRAŠANJA!T17=VPRAŠANJA!BA17,"8Z","8X")</f>
        <v>8X</v>
      </c>
      <c r="AD13" s="2"/>
      <c r="AE13" s="2"/>
      <c r="AF13" s="16" t="s">
        <v>5</v>
      </c>
      <c r="AG13" s="2"/>
      <c r="AH13" s="10" t="s">
        <v>5</v>
      </c>
      <c r="AI13" s="2"/>
      <c r="AJ13" s="2"/>
      <c r="AK13" s="1"/>
      <c r="AL13" s="1"/>
      <c r="AM13" s="5" t="s">
        <v>19</v>
      </c>
      <c r="AN13" s="1"/>
      <c r="AO13" s="1"/>
      <c r="AP13" s="1"/>
      <c r="AQ13" s="1"/>
      <c r="AT13" s="1"/>
      <c r="AU13" s="1"/>
      <c r="AV13" s="1"/>
      <c r="AW13" s="1"/>
      <c r="AX13" s="1"/>
      <c r="AY13" s="1"/>
    </row>
    <row r="14" spans="1:51" ht="24.45" customHeight="1" x14ac:dyDescent="0.3">
      <c r="J14" s="16" t="s">
        <v>18</v>
      </c>
      <c r="K14" s="1"/>
      <c r="L14" s="16" t="s">
        <v>22</v>
      </c>
      <c r="M14" s="1"/>
      <c r="N14" s="1"/>
      <c r="O14" s="1"/>
      <c r="P14" s="16" t="s">
        <v>18</v>
      </c>
      <c r="Q14" s="1"/>
      <c r="R14" s="16" t="s">
        <v>0</v>
      </c>
      <c r="S14" s="1"/>
      <c r="T14" s="16" t="s">
        <v>4</v>
      </c>
      <c r="U14" s="1"/>
      <c r="V14" s="16" t="s">
        <v>10</v>
      </c>
      <c r="W14" s="1"/>
      <c r="X14" s="1"/>
      <c r="Y14" s="16" t="s">
        <v>18</v>
      </c>
      <c r="Z14" s="1"/>
      <c r="AA14" s="16" t="s">
        <v>1</v>
      </c>
      <c r="AB14" s="2"/>
      <c r="AC14" s="16" t="s">
        <v>8</v>
      </c>
      <c r="AD14" s="1"/>
      <c r="AE14" s="1"/>
      <c r="AF14" s="16" t="s">
        <v>29</v>
      </c>
      <c r="AG14" s="1"/>
      <c r="AH14" s="9" t="s">
        <v>7</v>
      </c>
      <c r="AI14" s="1"/>
      <c r="AJ14" s="1"/>
      <c r="AK14" s="1"/>
      <c r="AL14" s="1"/>
      <c r="AM14" s="16" t="s">
        <v>3</v>
      </c>
      <c r="AN14" s="1"/>
      <c r="AO14" s="1"/>
      <c r="AP14" s="1"/>
      <c r="AQ14" s="1"/>
      <c r="AT14" s="1"/>
      <c r="AU14" s="1"/>
      <c r="AV14" s="1"/>
      <c r="AW14" s="1"/>
      <c r="AX14" s="1"/>
      <c r="AY14" s="1"/>
    </row>
    <row r="15" spans="1:51" ht="24.45" customHeight="1" x14ac:dyDescent="0.3">
      <c r="I15" s="7" t="str">
        <f>IF(VPRAŠANJA!T26=VPRAŠANJA!BA26,"1Ž","1X")</f>
        <v>1X</v>
      </c>
      <c r="J15" s="16" t="s">
        <v>1</v>
      </c>
      <c r="K15" s="16" t="s">
        <v>2</v>
      </c>
      <c r="L15" s="16" t="s">
        <v>1</v>
      </c>
      <c r="M15" s="16" t="s">
        <v>3</v>
      </c>
      <c r="N15" s="21" t="str">
        <f>IF(VPRAŠANJA!T11=VPRAŠANJA!BA11,"2N","2X")</f>
        <v>2X</v>
      </c>
      <c r="O15" s="16" t="s">
        <v>5</v>
      </c>
      <c r="P15" s="16" t="s">
        <v>6</v>
      </c>
      <c r="Q15" s="16" t="s">
        <v>7</v>
      </c>
      <c r="R15" s="22" t="s">
        <v>8</v>
      </c>
      <c r="S15" s="23" t="s">
        <v>9</v>
      </c>
      <c r="T15" s="16" t="s">
        <v>11</v>
      </c>
      <c r="U15" s="16" t="s">
        <v>10</v>
      </c>
      <c r="V15" s="16" t="s">
        <v>12</v>
      </c>
      <c r="W15" s="16" t="s">
        <v>8</v>
      </c>
      <c r="X15" s="11" t="str">
        <f>IF(VPRAŠANJA!T20=VPRAŠANJA!BA20,"11J","11X")</f>
        <v>11X</v>
      </c>
      <c r="Y15" s="16" t="s">
        <v>8</v>
      </c>
      <c r="Z15" s="11" t="str">
        <f>IF(VPRAŠANJA!T22=VPRAŠANJA!BA22,"13L","13X")</f>
        <v>13X</v>
      </c>
      <c r="AA15" s="16" t="s">
        <v>13</v>
      </c>
      <c r="AB15" s="16" t="s">
        <v>14</v>
      </c>
      <c r="AC15" s="16" t="s">
        <v>15</v>
      </c>
      <c r="AD15" s="16" t="s">
        <v>2</v>
      </c>
      <c r="AE15" s="16" t="s">
        <v>13</v>
      </c>
      <c r="AF15" s="25" t="str">
        <f>IF(VPRAŠANJA!T21=VPRAŠANJA!BA21,"12A","12X")</f>
        <v>12X</v>
      </c>
      <c r="AG15" s="16" t="s">
        <v>4</v>
      </c>
      <c r="AH15" s="16" t="s">
        <v>8</v>
      </c>
      <c r="AI15" s="1"/>
      <c r="AJ15" s="1"/>
      <c r="AK15" s="1"/>
      <c r="AL15" s="1"/>
      <c r="AM15" s="16" t="s">
        <v>27</v>
      </c>
      <c r="AN15" s="1"/>
      <c r="AO15" s="1"/>
      <c r="AP15" s="1"/>
      <c r="AQ15" s="1"/>
      <c r="AT15" s="1"/>
      <c r="AU15" s="1"/>
      <c r="AV15" s="1"/>
      <c r="AW15" s="1"/>
      <c r="AX15" s="1"/>
      <c r="AY15" s="1"/>
    </row>
    <row r="16" spans="1:51" ht="24.45" customHeight="1" x14ac:dyDescent="0.3">
      <c r="J16" s="16" t="s">
        <v>6</v>
      </c>
      <c r="L16" s="16" t="s">
        <v>12</v>
      </c>
      <c r="N16" s="16" t="s">
        <v>1</v>
      </c>
      <c r="P16" s="16" t="s">
        <v>24</v>
      </c>
      <c r="R16" s="22" t="s">
        <v>18</v>
      </c>
      <c r="S16" s="2"/>
      <c r="T16" s="2"/>
      <c r="U16" s="2"/>
      <c r="V16" s="16" t="s">
        <v>8</v>
      </c>
      <c r="W16" s="2"/>
      <c r="X16" s="16" t="s">
        <v>1</v>
      </c>
      <c r="Y16" s="2"/>
      <c r="Z16" s="16" t="s">
        <v>1</v>
      </c>
      <c r="AA16" s="2"/>
      <c r="AB16" s="2"/>
      <c r="AC16" s="16" t="s">
        <v>8</v>
      </c>
      <c r="AD16" s="2"/>
      <c r="AE16" s="2"/>
      <c r="AF16" s="16" t="s">
        <v>22</v>
      </c>
      <c r="AG16" s="2"/>
      <c r="AH16" s="16" t="s">
        <v>4</v>
      </c>
      <c r="AI16" s="1"/>
      <c r="AJ16" s="1"/>
      <c r="AK16" s="1"/>
      <c r="AL16" s="1"/>
      <c r="AM16" s="16" t="s">
        <v>5</v>
      </c>
      <c r="AN16" s="1"/>
      <c r="AO16" s="1"/>
      <c r="AP16" s="1"/>
      <c r="AQ16" s="1"/>
      <c r="AT16" s="1"/>
      <c r="AU16" s="1"/>
      <c r="AV16" s="1"/>
      <c r="AW16" s="1"/>
      <c r="AX16" s="1"/>
      <c r="AY16" s="1"/>
    </row>
    <row r="17" spans="3:51" ht="24.45" customHeight="1" x14ac:dyDescent="0.3">
      <c r="J17" s="16" t="s">
        <v>1</v>
      </c>
      <c r="L17" s="16" t="s">
        <v>4</v>
      </c>
      <c r="N17" s="16" t="s">
        <v>15</v>
      </c>
      <c r="P17" s="16" t="s">
        <v>8</v>
      </c>
      <c r="R17" s="1"/>
      <c r="S17" s="1"/>
      <c r="T17" s="1"/>
      <c r="U17" s="1"/>
      <c r="V17" s="16" t="s">
        <v>4</v>
      </c>
      <c r="W17" s="1"/>
      <c r="X17" s="16" t="s">
        <v>27</v>
      </c>
      <c r="Y17" s="1"/>
      <c r="Z17" s="16" t="s">
        <v>10</v>
      </c>
      <c r="AA17" s="1"/>
      <c r="AB17" s="2"/>
      <c r="AC17" s="16" t="s">
        <v>19</v>
      </c>
      <c r="AD17" s="1"/>
      <c r="AE17" s="1"/>
      <c r="AF17" s="16" t="s">
        <v>30</v>
      </c>
      <c r="AG17" s="1"/>
      <c r="AH17" s="16" t="s">
        <v>8</v>
      </c>
      <c r="AI17" s="1"/>
      <c r="AJ17" s="1"/>
      <c r="AK17" s="1"/>
      <c r="AL17" s="1"/>
      <c r="AM17" s="16" t="s">
        <v>36</v>
      </c>
      <c r="AN17" s="1"/>
      <c r="AO17" s="1"/>
      <c r="AP17" s="1"/>
      <c r="AQ17" s="1"/>
      <c r="AT17" s="1"/>
      <c r="AU17" s="1"/>
      <c r="AV17" s="1"/>
      <c r="AW17" s="1"/>
      <c r="AX17" s="1"/>
      <c r="AY17" s="1"/>
    </row>
    <row r="18" spans="3:51" ht="24.45" customHeight="1" thickBot="1" x14ac:dyDescent="0.35">
      <c r="J18" s="16" t="s">
        <v>18</v>
      </c>
      <c r="L18" s="10" t="s">
        <v>5</v>
      </c>
      <c r="N18" s="16" t="s">
        <v>11</v>
      </c>
      <c r="P18" s="16" t="s">
        <v>4</v>
      </c>
      <c r="R18" s="1"/>
      <c r="S18" s="1"/>
      <c r="T18" s="1"/>
      <c r="U18" s="1"/>
      <c r="V18" s="16" t="s">
        <v>10</v>
      </c>
      <c r="W18" s="1"/>
      <c r="X18" s="16" t="s">
        <v>18</v>
      </c>
      <c r="Y18" s="1"/>
      <c r="Z18" s="1"/>
      <c r="AA18" s="1"/>
      <c r="AB18" s="2"/>
      <c r="AC18" s="16" t="s">
        <v>5</v>
      </c>
      <c r="AD18" s="1"/>
      <c r="AE18" s="1"/>
      <c r="AF18" s="16" t="s">
        <v>5</v>
      </c>
      <c r="AG18" s="1"/>
      <c r="AH18" s="16" t="s">
        <v>2</v>
      </c>
      <c r="AI18" s="1"/>
      <c r="AJ18" s="1"/>
      <c r="AK18" s="1"/>
      <c r="AL18" s="1"/>
      <c r="AM18" s="16" t="s">
        <v>2</v>
      </c>
      <c r="AN18" s="1"/>
      <c r="AO18" s="1"/>
      <c r="AP18" s="1"/>
      <c r="AQ18" s="1"/>
      <c r="AT18" s="1"/>
      <c r="AU18" s="1"/>
      <c r="AV18" s="1"/>
      <c r="AW18" s="1"/>
      <c r="AX18" s="1"/>
      <c r="AY18" s="1"/>
    </row>
    <row r="19" spans="3:51" ht="24.45" customHeight="1" x14ac:dyDescent="0.3">
      <c r="J19" s="16" t="s">
        <v>4</v>
      </c>
      <c r="L19" s="5" t="s">
        <v>7</v>
      </c>
      <c r="N19" s="16" t="s">
        <v>12</v>
      </c>
      <c r="P19" s="16" t="s">
        <v>10</v>
      </c>
      <c r="R19" s="1"/>
      <c r="S19" s="1"/>
      <c r="T19" s="1"/>
      <c r="U19" s="1"/>
      <c r="V19" s="16" t="s">
        <v>7</v>
      </c>
      <c r="W19" s="1"/>
      <c r="X19" s="16" t="s">
        <v>11</v>
      </c>
      <c r="Y19" s="1"/>
      <c r="Z19" s="1"/>
      <c r="AA19" s="1"/>
      <c r="AB19" s="2"/>
      <c r="AC19" s="1"/>
      <c r="AD19" s="1"/>
      <c r="AE19" s="1"/>
      <c r="AF19" s="16" t="s">
        <v>12</v>
      </c>
      <c r="AG19" s="1"/>
      <c r="AH19" s="16" t="s">
        <v>5</v>
      </c>
      <c r="AI19" s="1"/>
      <c r="AJ19" s="1"/>
      <c r="AK19" s="1"/>
      <c r="AL19" s="1"/>
      <c r="AM19" s="16" t="s">
        <v>13</v>
      </c>
      <c r="AN19" s="1"/>
      <c r="AO19" s="1"/>
      <c r="AP19" s="1"/>
      <c r="AQ19" s="1"/>
      <c r="AT19" s="1"/>
      <c r="AU19" s="1"/>
      <c r="AV19" s="1"/>
      <c r="AW19" s="1"/>
      <c r="AX19" s="1"/>
      <c r="AY19" s="1"/>
    </row>
    <row r="20" spans="3:51" ht="24.45" customHeight="1" x14ac:dyDescent="0.3">
      <c r="J20" s="16" t="s">
        <v>11</v>
      </c>
      <c r="L20" s="16" t="s">
        <v>2</v>
      </c>
      <c r="N20" s="16" t="s">
        <v>5</v>
      </c>
      <c r="P20" s="16" t="s">
        <v>7</v>
      </c>
      <c r="R20" s="1"/>
      <c r="S20" s="1"/>
      <c r="T20" s="1"/>
      <c r="U20" s="1"/>
      <c r="V20" s="16" t="s">
        <v>8</v>
      </c>
      <c r="W20" s="1"/>
      <c r="X20" s="3"/>
      <c r="Y20" s="1"/>
      <c r="Z20" s="1"/>
      <c r="AA20" s="1"/>
      <c r="AB20" s="2"/>
      <c r="AC20" s="1"/>
      <c r="AD20" s="1"/>
      <c r="AE20" s="1"/>
      <c r="AF20" s="16" t="s">
        <v>1</v>
      </c>
      <c r="AG20" s="1"/>
      <c r="AH20" s="1"/>
      <c r="AI20" s="1"/>
      <c r="AJ20" s="1"/>
      <c r="AK20" s="1"/>
      <c r="AL20" s="1"/>
      <c r="AM20" s="16" t="s">
        <v>8</v>
      </c>
      <c r="AN20" s="1"/>
      <c r="AO20" s="1"/>
      <c r="AP20" s="1"/>
      <c r="AQ20" s="1"/>
      <c r="AS20" s="1"/>
      <c r="AT20" s="1"/>
      <c r="AU20" s="1"/>
      <c r="AV20" s="1"/>
      <c r="AW20" s="1"/>
      <c r="AX20" s="1"/>
      <c r="AY20" s="1"/>
    </row>
    <row r="21" spans="3:51" ht="24.45" customHeight="1" thickBot="1" x14ac:dyDescent="0.35">
      <c r="J21" s="10" t="s">
        <v>19</v>
      </c>
      <c r="L21" s="16" t="s">
        <v>14</v>
      </c>
      <c r="N21" s="16" t="s">
        <v>24</v>
      </c>
      <c r="P21" s="16" t="s">
        <v>8</v>
      </c>
      <c r="R21" s="1"/>
      <c r="S21" s="1"/>
      <c r="T21" s="1"/>
      <c r="U21" s="1"/>
      <c r="V21" s="1"/>
      <c r="W21" s="1"/>
      <c r="X21" s="3"/>
      <c r="Y21" s="1"/>
      <c r="Z21" s="1"/>
      <c r="AA21" s="26" t="str">
        <f>IF(VPRAŠANJA!T31=VPRAŠANJA!BA31,"6P","6X")</f>
        <v>6X</v>
      </c>
      <c r="AB21" s="16" t="s">
        <v>8</v>
      </c>
      <c r="AC21" s="16" t="s">
        <v>2</v>
      </c>
      <c r="AD21" s="16" t="s">
        <v>8</v>
      </c>
      <c r="AE21" s="16" t="s">
        <v>24</v>
      </c>
      <c r="AF21" s="16" t="s">
        <v>8</v>
      </c>
      <c r="AG21" s="1"/>
      <c r="AI21" s="26" t="str">
        <f>IF(VPRAŠANJA!T27=VPRAŠANJA!BA27,"2V","2X")</f>
        <v>2X</v>
      </c>
      <c r="AJ21" s="16" t="s">
        <v>11</v>
      </c>
      <c r="AK21" s="16" t="s">
        <v>27</v>
      </c>
      <c r="AL21" s="16" t="s">
        <v>4</v>
      </c>
      <c r="AM21" s="16" t="s">
        <v>13</v>
      </c>
      <c r="AN21" s="16" t="s">
        <v>8</v>
      </c>
      <c r="AO21" s="16" t="s">
        <v>7</v>
      </c>
      <c r="AP21" s="3"/>
      <c r="AQ21" s="3"/>
      <c r="AS21" s="1"/>
      <c r="AT21" s="1"/>
      <c r="AU21" s="1"/>
      <c r="AV21" s="1"/>
      <c r="AW21" s="1"/>
      <c r="AX21" s="1"/>
      <c r="AY21" s="1"/>
    </row>
    <row r="22" spans="3:51" ht="24.45" customHeight="1" x14ac:dyDescent="0.3">
      <c r="J22" s="9" t="s">
        <v>12</v>
      </c>
      <c r="L22" s="16" t="s">
        <v>15</v>
      </c>
      <c r="N22" s="16" t="s">
        <v>4</v>
      </c>
      <c r="P22" s="2"/>
      <c r="R22" s="1"/>
      <c r="S22" s="2"/>
      <c r="T22" s="2"/>
      <c r="U22" s="2"/>
      <c r="V22" s="1"/>
      <c r="W22" s="2"/>
      <c r="X22" s="3"/>
      <c r="Y22" s="2"/>
      <c r="Z22" s="2"/>
      <c r="AA22" s="2"/>
      <c r="AB22" s="2"/>
      <c r="AC22" s="3"/>
      <c r="AD22" s="3"/>
      <c r="AE22" s="3"/>
      <c r="AF22" s="16" t="s">
        <v>12</v>
      </c>
      <c r="AG22" s="3"/>
      <c r="AH22" s="1"/>
      <c r="AI22" s="1"/>
      <c r="AJ22" s="1"/>
      <c r="AK22" s="1"/>
      <c r="AL22" s="1"/>
      <c r="AM22" s="16" t="s">
        <v>1</v>
      </c>
      <c r="AN22" s="1"/>
      <c r="AO22" s="1"/>
      <c r="AP22" s="1"/>
      <c r="AQ22" s="1"/>
      <c r="AR22" s="1"/>
      <c r="AS22" s="1"/>
      <c r="AT22" s="1"/>
    </row>
    <row r="23" spans="3:51" ht="24.45" customHeight="1" x14ac:dyDescent="0.3">
      <c r="C23" s="1"/>
      <c r="J23" s="16" t="s">
        <v>18</v>
      </c>
      <c r="M23" s="26" t="str">
        <f>IF(VPRAŠANJA!T28=VPRAŠANJA!BA28,"3K","3X")</f>
        <v>3X</v>
      </c>
      <c r="N23" s="16" t="s">
        <v>5</v>
      </c>
      <c r="O23" s="16" t="s">
        <v>9</v>
      </c>
      <c r="P23" s="2"/>
      <c r="R23" s="7" t="str">
        <f>IF(VPRAŠANJA!T30=VPRAŠANJA!BA30,"5D","5X")</f>
        <v>5X</v>
      </c>
      <c r="S23" s="16" t="s">
        <v>11</v>
      </c>
      <c r="T23" s="16" t="s">
        <v>15</v>
      </c>
      <c r="U23" s="16" t="s">
        <v>18</v>
      </c>
      <c r="V23" s="6" t="s">
        <v>1</v>
      </c>
      <c r="W23" s="4" t="s">
        <v>0</v>
      </c>
      <c r="X23" s="16" t="s">
        <v>1</v>
      </c>
      <c r="Y23" s="16" t="s">
        <v>2</v>
      </c>
      <c r="Z23" s="16" t="s">
        <v>1</v>
      </c>
      <c r="AA23" s="16" t="s">
        <v>3</v>
      </c>
      <c r="AB23" s="16" t="s">
        <v>4</v>
      </c>
      <c r="AC23" s="16" t="s">
        <v>5</v>
      </c>
      <c r="AD23" s="16" t="s">
        <v>6</v>
      </c>
      <c r="AE23" s="16" t="s">
        <v>7</v>
      </c>
      <c r="AF23" s="6" t="s">
        <v>1</v>
      </c>
      <c r="AG23" s="5" t="s">
        <v>9</v>
      </c>
      <c r="AH23" s="16" t="s">
        <v>11</v>
      </c>
      <c r="AI23" s="16" t="s">
        <v>19</v>
      </c>
      <c r="AJ23" s="16" t="s">
        <v>1</v>
      </c>
      <c r="AK23" s="16" t="s">
        <v>3</v>
      </c>
      <c r="AL23" s="16" t="s">
        <v>8</v>
      </c>
      <c r="AM23" s="16" t="s">
        <v>19</v>
      </c>
      <c r="AN23" s="16" t="s">
        <v>1</v>
      </c>
      <c r="AO23" s="1"/>
      <c r="AP23" s="1"/>
      <c r="AQ23" s="1"/>
      <c r="AR23" s="1"/>
      <c r="AS23" s="1"/>
      <c r="AT23" s="1"/>
      <c r="AU23" s="1"/>
      <c r="AV23" s="1"/>
      <c r="AW23" s="1"/>
      <c r="AX23" s="1"/>
      <c r="AY23" s="1"/>
    </row>
    <row r="24" spans="3:51" ht="24.45" customHeight="1" x14ac:dyDescent="0.3">
      <c r="C24" s="1"/>
      <c r="J24" s="16" t="s">
        <v>20</v>
      </c>
      <c r="N24" s="16" t="s">
        <v>7</v>
      </c>
      <c r="P24" s="2"/>
      <c r="R24" s="1"/>
      <c r="S24" s="2"/>
      <c r="T24" s="2"/>
      <c r="U24" s="2"/>
      <c r="V24" s="2"/>
      <c r="W24" s="2"/>
      <c r="X24" s="2"/>
      <c r="Y24" s="2"/>
      <c r="Z24" s="2"/>
      <c r="AA24" s="2"/>
      <c r="AB24" s="2"/>
      <c r="AC24" s="3"/>
      <c r="AD24" s="3"/>
      <c r="AE24" s="3"/>
      <c r="AF24" s="16" t="s">
        <v>18</v>
      </c>
      <c r="AG24" s="2"/>
      <c r="AH24" s="3"/>
      <c r="AI24" s="1"/>
      <c r="AJ24" s="1"/>
      <c r="AK24" s="1"/>
      <c r="AL24" s="1"/>
      <c r="AM24" s="1"/>
      <c r="AN24" s="1"/>
      <c r="AO24" s="1"/>
      <c r="AP24" s="1"/>
      <c r="AQ24" s="1"/>
      <c r="AR24" s="1"/>
      <c r="AS24" s="1"/>
      <c r="AT24" s="1"/>
      <c r="AU24" s="1"/>
      <c r="AV24" s="1"/>
      <c r="AW24" s="1"/>
      <c r="AX24" s="1"/>
      <c r="AY24" s="1"/>
    </row>
    <row r="25" spans="3:51" ht="24.45" customHeight="1" x14ac:dyDescent="0.3">
      <c r="C25" s="1"/>
      <c r="J25" s="1"/>
      <c r="P25" s="2"/>
      <c r="R25" s="1"/>
      <c r="S25" s="1"/>
      <c r="T25" s="1"/>
      <c r="U25" s="1"/>
      <c r="V25" s="1"/>
      <c r="W25" s="1"/>
      <c r="X25" s="1"/>
      <c r="Y25" s="1"/>
      <c r="Z25" s="1"/>
      <c r="AA25" s="1"/>
      <c r="AB25" s="2"/>
      <c r="AC25" s="1"/>
      <c r="AD25" s="1"/>
      <c r="AE25" s="1"/>
      <c r="AF25" s="1"/>
      <c r="AG25" s="1"/>
      <c r="AH25" s="1"/>
      <c r="AI25" s="1"/>
      <c r="AJ25" s="1"/>
      <c r="AK25" s="1"/>
      <c r="AL25" s="1"/>
      <c r="AM25" s="1"/>
      <c r="AN25" s="1"/>
      <c r="AO25" s="1"/>
      <c r="AP25" s="1"/>
      <c r="AQ25" s="1"/>
      <c r="AR25" s="1"/>
      <c r="AS25" s="1"/>
      <c r="AT25" s="1"/>
      <c r="AU25" s="1"/>
      <c r="AV25" s="1"/>
      <c r="AW25" s="1"/>
      <c r="AX25" s="1"/>
      <c r="AY25" s="1"/>
    </row>
    <row r="26" spans="3:51" ht="24.45" customHeight="1" x14ac:dyDescent="0.3">
      <c r="C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  <c r="AL26" s="1"/>
      <c r="AM26" s="1"/>
      <c r="AN26" s="1"/>
      <c r="AO26" s="1"/>
      <c r="AP26" s="1"/>
      <c r="AQ26" s="1"/>
      <c r="AR26" s="1"/>
      <c r="AS26" s="1"/>
      <c r="AT26" s="1"/>
      <c r="AU26" s="1"/>
      <c r="AV26" s="1"/>
      <c r="AW26" s="1"/>
      <c r="AX26" s="1"/>
      <c r="AY26" s="1"/>
    </row>
    <row r="27" spans="3:51" ht="24.45" customHeight="1" x14ac:dyDescent="0.3">
      <c r="AW27" s="1"/>
      <c r="AX27" s="1"/>
      <c r="AY27" s="1"/>
    </row>
    <row r="28" spans="3:51" ht="24.45" customHeight="1" x14ac:dyDescent="0.3">
      <c r="AW28" s="1"/>
      <c r="AX28" s="1"/>
      <c r="AY28" s="1"/>
    </row>
    <row r="29" spans="3:51" ht="24.45" customHeight="1" x14ac:dyDescent="0.3">
      <c r="AW29" s="1"/>
      <c r="AX29" s="1"/>
      <c r="AY29" s="1"/>
    </row>
    <row r="30" spans="3:51" ht="24.45" customHeight="1" x14ac:dyDescent="0.3">
      <c r="AW30" s="1"/>
      <c r="AX30" s="1"/>
      <c r="AY30" s="1"/>
    </row>
    <row r="31" spans="3:51" ht="24.45" customHeight="1" x14ac:dyDescent="0.3">
      <c r="AW31" s="1"/>
      <c r="AX31" s="1"/>
      <c r="AY31" s="1"/>
    </row>
    <row r="32" spans="3:51" ht="24.45" customHeight="1" x14ac:dyDescent="0.3">
      <c r="AW32" s="1"/>
      <c r="AX32" s="1"/>
      <c r="AY32" s="1"/>
    </row>
    <row r="33" spans="49:51" ht="24.45" customHeight="1" x14ac:dyDescent="0.3">
      <c r="AW33" s="1"/>
      <c r="AX33" s="1"/>
      <c r="AY33" s="1"/>
    </row>
    <row r="34" spans="49:51" ht="24.45" customHeight="1" x14ac:dyDescent="0.3">
      <c r="AW34" s="1"/>
      <c r="AX34" s="1"/>
      <c r="AY34" s="1"/>
    </row>
    <row r="35" spans="49:51" ht="24.45" customHeight="1" x14ac:dyDescent="0.3">
      <c r="AW35" s="1"/>
      <c r="AX35" s="1"/>
      <c r="AY35" s="1"/>
    </row>
    <row r="36" spans="49:51" ht="24.45" customHeight="1" x14ac:dyDescent="0.3">
      <c r="AW36" s="1"/>
      <c r="AX36" s="1"/>
      <c r="AY36" s="1"/>
    </row>
    <row r="37" spans="49:51" ht="24.45" customHeight="1" x14ac:dyDescent="0.3">
      <c r="AW37" s="1"/>
      <c r="AX37" s="1"/>
      <c r="AY37" s="1"/>
    </row>
    <row r="38" spans="49:51" ht="24.45" customHeight="1" x14ac:dyDescent="0.3">
      <c r="AW38" s="1"/>
      <c r="AX38" s="1"/>
      <c r="AY38" s="1"/>
    </row>
    <row r="39" spans="49:51" ht="24.45" customHeight="1" x14ac:dyDescent="0.3">
      <c r="AW39" s="1"/>
      <c r="AX39" s="1"/>
      <c r="AY39" s="1"/>
    </row>
    <row r="40" spans="49:51" ht="24.45" customHeight="1" x14ac:dyDescent="0.3">
      <c r="AW40" s="1"/>
      <c r="AX40" s="1"/>
      <c r="AY40" s="1"/>
    </row>
    <row r="41" spans="49:51" ht="24.45" customHeight="1" x14ac:dyDescent="0.3">
      <c r="AX41" s="1"/>
    </row>
    <row r="42" spans="49:51" ht="24.45" customHeight="1" x14ac:dyDescent="0.3">
      <c r="AX42" s="1"/>
    </row>
    <row r="43" spans="49:51" ht="24.45" customHeight="1" x14ac:dyDescent="0.3">
      <c r="AX43" s="1"/>
    </row>
    <row r="44" spans="49:51" ht="24.45" customHeight="1" x14ac:dyDescent="0.3">
      <c r="AX44" s="1"/>
    </row>
    <row r="45" spans="49:51" ht="24.45" customHeight="1" x14ac:dyDescent="0.3">
      <c r="AX45" s="1"/>
    </row>
    <row r="46" spans="49:51" ht="24.45" customHeight="1" x14ac:dyDescent="0.3">
      <c r="AX46" s="1"/>
    </row>
    <row r="47" spans="49:51" ht="24.45" customHeight="1" x14ac:dyDescent="0.3">
      <c r="AX47" s="1"/>
    </row>
    <row r="48" spans="49:51" ht="24.45" customHeight="1" x14ac:dyDescent="0.3">
      <c r="AX48" s="1"/>
    </row>
    <row r="49" spans="50:50" ht="24.45" customHeight="1" x14ac:dyDescent="0.3">
      <c r="AX49" s="1"/>
    </row>
    <row r="50" spans="50:50" ht="24.45" customHeight="1" x14ac:dyDescent="0.3"/>
    <row r="51" spans="50:50" ht="24.45" customHeight="1" x14ac:dyDescent="0.3"/>
    <row r="52" spans="50:50" ht="24.45" customHeight="1" x14ac:dyDescent="0.3"/>
    <row r="53" spans="50:50" ht="24.45" customHeight="1" x14ac:dyDescent="0.3"/>
    <row r="54" spans="50:50" ht="24.45" customHeight="1" x14ac:dyDescent="0.3"/>
    <row r="55" spans="50:50" ht="24.45" customHeight="1" x14ac:dyDescent="0.3"/>
    <row r="56" spans="50:50" ht="24.45" customHeight="1" x14ac:dyDescent="0.3"/>
    <row r="57" spans="50:50" ht="24.45" customHeight="1" x14ac:dyDescent="0.3"/>
    <row r="58" spans="50:50" ht="24.45" customHeight="1" x14ac:dyDescent="0.3"/>
    <row r="59" spans="50:50" ht="24.45" customHeight="1" x14ac:dyDescent="0.3"/>
    <row r="60" spans="50:50" ht="24.45" customHeight="1" x14ac:dyDescent="0.3"/>
    <row r="61" spans="50:50" ht="24.45" customHeight="1" x14ac:dyDescent="0.3"/>
    <row r="62" spans="50:50" ht="24.45" customHeight="1" x14ac:dyDescent="0.3"/>
    <row r="63" spans="50:50" ht="24.45" customHeight="1" x14ac:dyDescent="0.3"/>
    <row r="64" spans="50:50" ht="24.45" customHeight="1" x14ac:dyDescent="0.3"/>
    <row r="65" ht="24.45" customHeight="1" x14ac:dyDescent="0.3"/>
    <row r="66" ht="24.45" customHeight="1" x14ac:dyDescent="0.3"/>
    <row r="67" ht="24.45" customHeight="1" x14ac:dyDescent="0.3"/>
    <row r="68" ht="24.45" customHeight="1" x14ac:dyDescent="0.3"/>
    <row r="69" ht="24.45" customHeight="1" x14ac:dyDescent="0.3"/>
    <row r="70" ht="24.45" customHeight="1" x14ac:dyDescent="0.3"/>
    <row r="71" ht="24.45" customHeight="1" x14ac:dyDescent="0.3"/>
    <row r="72" ht="24.45" customHeight="1" x14ac:dyDescent="0.3"/>
    <row r="73" ht="24.45" customHeight="1" x14ac:dyDescent="0.3"/>
    <row r="74" ht="24.45" customHeight="1" x14ac:dyDescent="0.3"/>
    <row r="75" ht="24.45" customHeight="1" x14ac:dyDescent="0.3"/>
    <row r="76" ht="24.45" customHeight="1" x14ac:dyDescent="0.3"/>
    <row r="77" ht="24.45" customHeight="1" x14ac:dyDescent="0.3"/>
    <row r="78" ht="24.45" customHeight="1" x14ac:dyDescent="0.3"/>
    <row r="79" ht="24.45" customHeight="1" x14ac:dyDescent="0.3"/>
    <row r="80" ht="24.45" customHeight="1" x14ac:dyDescent="0.3"/>
    <row r="81" ht="24.45" customHeight="1" x14ac:dyDescent="0.3"/>
    <row r="82" ht="24.45" customHeight="1" x14ac:dyDescent="0.3"/>
    <row r="83" ht="24.45" customHeight="1" x14ac:dyDescent="0.3"/>
    <row r="84" ht="24.45" customHeight="1" x14ac:dyDescent="0.3"/>
    <row r="85" ht="24.45" customHeight="1" x14ac:dyDescent="0.3"/>
    <row r="86" ht="24.45" customHeight="1" x14ac:dyDescent="0.3"/>
    <row r="87" ht="24.45" customHeight="1" x14ac:dyDescent="0.3"/>
    <row r="88" ht="24.45" customHeight="1" x14ac:dyDescent="0.3"/>
    <row r="89" ht="24.45" customHeight="1" x14ac:dyDescent="0.3"/>
    <row r="90" ht="24.45" customHeight="1" x14ac:dyDescent="0.3"/>
    <row r="91" ht="24.45" customHeight="1" x14ac:dyDescent="0.3"/>
    <row r="92" ht="24.45" customHeight="1" x14ac:dyDescent="0.3"/>
    <row r="93" ht="24.45" customHeight="1" x14ac:dyDescent="0.3"/>
    <row r="94" ht="24.45" customHeight="1" x14ac:dyDescent="0.3"/>
    <row r="95" ht="24.45" customHeight="1" x14ac:dyDescent="0.3"/>
    <row r="96" ht="24.45" customHeight="1" x14ac:dyDescent="0.3"/>
    <row r="97" ht="24.45" customHeight="1" x14ac:dyDescent="0.3"/>
    <row r="98" ht="24.45" customHeight="1" x14ac:dyDescent="0.3"/>
    <row r="99" ht="24.45" customHeight="1" x14ac:dyDescent="0.3"/>
    <row r="100" ht="24.45" customHeight="1" x14ac:dyDescent="0.3"/>
    <row r="101" ht="24.45" customHeight="1" x14ac:dyDescent="0.3"/>
    <row r="102" ht="24.45" customHeight="1" x14ac:dyDescent="0.3"/>
    <row r="103" ht="24.45" customHeight="1" x14ac:dyDescent="0.3"/>
    <row r="104" ht="24.45" customHeight="1" x14ac:dyDescent="0.3"/>
    <row r="105" ht="24.45" customHeight="1" x14ac:dyDescent="0.3"/>
    <row r="106" ht="24.45" customHeight="1" x14ac:dyDescent="0.3"/>
    <row r="107" ht="24.45" customHeight="1" x14ac:dyDescent="0.3"/>
    <row r="108" ht="24.45" customHeight="1" x14ac:dyDescent="0.3"/>
    <row r="109" ht="24.45" customHeight="1" x14ac:dyDescent="0.3"/>
    <row r="110" ht="24.45" customHeight="1" x14ac:dyDescent="0.3"/>
    <row r="111" ht="24.45" customHeight="1" x14ac:dyDescent="0.3"/>
    <row r="112" ht="24.45" customHeight="1" x14ac:dyDescent="0.3"/>
    <row r="113" ht="24.45" customHeight="1" x14ac:dyDescent="0.3"/>
    <row r="114" ht="24.45" customHeight="1" x14ac:dyDescent="0.3"/>
    <row r="115" ht="24.45" customHeight="1" x14ac:dyDescent="0.3"/>
    <row r="116" ht="24.45" customHeight="1" x14ac:dyDescent="0.3"/>
    <row r="117" ht="24.45" customHeight="1" x14ac:dyDescent="0.3"/>
    <row r="118" ht="24.45" customHeight="1" x14ac:dyDescent="0.3"/>
    <row r="119" ht="24.45" customHeight="1" x14ac:dyDescent="0.3"/>
    <row r="120" ht="24.45" customHeight="1" x14ac:dyDescent="0.3"/>
    <row r="121" ht="24.45" customHeight="1" x14ac:dyDescent="0.3"/>
    <row r="122" ht="24.45" customHeight="1" x14ac:dyDescent="0.3"/>
    <row r="123" ht="24.45" customHeight="1" x14ac:dyDescent="0.3"/>
    <row r="124" ht="24.45" customHeight="1" x14ac:dyDescent="0.3"/>
    <row r="125" ht="24.45" customHeight="1" x14ac:dyDescent="0.3"/>
    <row r="126" ht="24.45" customHeight="1" x14ac:dyDescent="0.3"/>
    <row r="127" ht="24.45" customHeight="1" x14ac:dyDescent="0.3"/>
    <row r="128" ht="24.45" customHeight="1" x14ac:dyDescent="0.3"/>
    <row r="129" ht="24.45" customHeight="1" x14ac:dyDescent="0.3"/>
    <row r="130" ht="24.45" customHeight="1" x14ac:dyDescent="0.3"/>
    <row r="131" ht="24.45" customHeight="1" x14ac:dyDescent="0.3"/>
    <row r="132" ht="24.45" customHeight="1" x14ac:dyDescent="0.3"/>
    <row r="133" ht="24.45" customHeight="1" x14ac:dyDescent="0.3"/>
    <row r="134" ht="24.45" customHeight="1" x14ac:dyDescent="0.3"/>
    <row r="135" ht="24.45" customHeight="1" x14ac:dyDescent="0.3"/>
    <row r="136" ht="24.45" customHeight="1" x14ac:dyDescent="0.3"/>
    <row r="137" ht="24.45" customHeight="1" x14ac:dyDescent="0.3"/>
    <row r="138" ht="24.45" customHeight="1" x14ac:dyDescent="0.3"/>
    <row r="139" ht="24.45" customHeight="1" x14ac:dyDescent="0.3"/>
    <row r="140" ht="24.45" customHeight="1" x14ac:dyDescent="0.3"/>
    <row r="141" ht="24.45" customHeight="1" x14ac:dyDescent="0.3"/>
    <row r="142" ht="24.45" customHeight="1" x14ac:dyDescent="0.3"/>
    <row r="143" ht="24.45" customHeight="1" x14ac:dyDescent="0.3"/>
    <row r="144" ht="24.45" customHeight="1" x14ac:dyDescent="0.3"/>
    <row r="145" ht="24.45" customHeight="1" x14ac:dyDescent="0.3"/>
    <row r="146" ht="24.45" customHeight="1" x14ac:dyDescent="0.3"/>
    <row r="147" ht="24.45" customHeight="1" x14ac:dyDescent="0.3"/>
    <row r="148" ht="24.45" customHeight="1" x14ac:dyDescent="0.3"/>
    <row r="149" ht="24.45" customHeight="1" x14ac:dyDescent="0.3"/>
    <row r="150" ht="24.45" customHeight="1" x14ac:dyDescent="0.3"/>
    <row r="151" ht="24.45" customHeight="1" x14ac:dyDescent="0.3"/>
    <row r="152" ht="24.45" customHeight="1" x14ac:dyDescent="0.3"/>
    <row r="153" ht="24.45" customHeight="1" x14ac:dyDescent="0.3"/>
    <row r="154" ht="24.45" customHeight="1" x14ac:dyDescent="0.3"/>
    <row r="155" ht="24.45" customHeight="1" x14ac:dyDescent="0.3"/>
    <row r="156" ht="24.45" customHeight="1" x14ac:dyDescent="0.3"/>
    <row r="157" ht="24.45" customHeight="1" x14ac:dyDescent="0.3"/>
    <row r="158" ht="24.45" customHeight="1" x14ac:dyDescent="0.3"/>
    <row r="159" ht="24.45" customHeight="1" x14ac:dyDescent="0.3"/>
    <row r="160" ht="24.45" customHeight="1" x14ac:dyDescent="0.3"/>
    <row r="161" ht="24.45" customHeight="1" x14ac:dyDescent="0.3"/>
    <row r="162" ht="24.45" customHeight="1" x14ac:dyDescent="0.3"/>
    <row r="163" ht="24.45" customHeight="1" x14ac:dyDescent="0.3"/>
    <row r="164" ht="24.45" customHeight="1" x14ac:dyDescent="0.3"/>
    <row r="165" ht="24.45" customHeight="1" x14ac:dyDescent="0.3"/>
    <row r="166" ht="24.45" customHeight="1" x14ac:dyDescent="0.3"/>
    <row r="167" ht="24.45" customHeight="1" x14ac:dyDescent="0.3"/>
    <row r="168" ht="24.45" customHeight="1" x14ac:dyDescent="0.3"/>
    <row r="169" ht="24.45" customHeight="1" x14ac:dyDescent="0.3"/>
  </sheetData>
  <hyperlinks>
    <hyperlink ref="N15" location="'2P'!A1" display="'2P'!A1"/>
    <hyperlink ref="L10" location="'3P'!A1" display="'3P'!A1"/>
    <hyperlink ref="V9" location="'6P'!A1" display="'6P'!A1"/>
    <hyperlink ref="AA11" location="'9P'!A1" display="'9P'!A1"/>
    <hyperlink ref="AC13" location="'8P'!A1" display="'8P'!A1"/>
    <hyperlink ref="AF6" location="'10P'!A1" display="'10P'!A1"/>
    <hyperlink ref="AF15" location="'12P'!A1" display="'12P'!A1"/>
    <hyperlink ref="AH7" location="'14P'!A1" display="'14P'!A1"/>
    <hyperlink ref="AM9" location="'15P'!A1" display="'15P'!A1"/>
    <hyperlink ref="Y13" location="'16P'!A1" display="'16P'!A1"/>
    <hyperlink ref="AI21" location="'17P'!A1" display="'17P'!A1"/>
    <hyperlink ref="M23" location="'18K'!A1" display="'18K'!A1"/>
    <hyperlink ref="G11" location="'19P'!A1" display="'19P'!A1"/>
    <hyperlink ref="AA21" location="'20P'!A1" display="'20P'!A1"/>
    <hyperlink ref="AJ10" location="'21P'!A1" display="'21P'!A1"/>
    <hyperlink ref="R12" location="'5P'!A1" display="'5P'!A1"/>
  </hyperlinks>
  <pageMargins left="0.7" right="0.7" top="0.75" bottom="0.75" header="0.3" footer="0.3"/>
  <pageSetup paperSize="9" orientation="portrait"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0:BA38"/>
  <sheetViews>
    <sheetView tabSelected="1" zoomScale="70" zoomScaleNormal="70" workbookViewId="0">
      <selection activeCell="V10" sqref="V10"/>
    </sheetView>
  </sheetViews>
  <sheetFormatPr defaultRowHeight="14.4" x14ac:dyDescent="0.3"/>
  <cols>
    <col min="21" max="21" width="19.5546875" customWidth="1"/>
  </cols>
  <sheetData>
    <row r="10" spans="1:53" ht="25.8" x14ac:dyDescent="0.5">
      <c r="A10" s="12" t="s">
        <v>84</v>
      </c>
      <c r="B10" s="12"/>
      <c r="C10" s="12"/>
      <c r="D10" s="12"/>
      <c r="E10" s="12"/>
      <c r="F10" s="12"/>
      <c r="G10" s="12"/>
      <c r="H10" s="12"/>
      <c r="I10" s="12"/>
      <c r="J10" s="12"/>
      <c r="K10" s="12"/>
      <c r="L10" s="12"/>
      <c r="M10" s="12"/>
      <c r="N10" s="12"/>
      <c r="O10" s="12"/>
      <c r="P10" s="12"/>
      <c r="Q10" s="12"/>
      <c r="R10" s="12"/>
      <c r="S10" s="12"/>
      <c r="T10" s="40" t="s">
        <v>91</v>
      </c>
      <c r="U10" s="48" t="s">
        <v>107</v>
      </c>
      <c r="V10" s="30" t="s">
        <v>87</v>
      </c>
      <c r="W10" s="38" t="s">
        <v>110</v>
      </c>
      <c r="Y10" s="20"/>
      <c r="Z10" s="18"/>
      <c r="AA10" s="19"/>
      <c r="AB10" s="18"/>
      <c r="BA10" s="37" t="s">
        <v>17</v>
      </c>
    </row>
    <row r="11" spans="1:53" ht="25.8" x14ac:dyDescent="0.5">
      <c r="A11" s="13" t="s">
        <v>85</v>
      </c>
      <c r="B11" s="13"/>
      <c r="C11" s="1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13"/>
      <c r="Q11" s="13"/>
      <c r="R11" s="13"/>
      <c r="S11" s="13"/>
      <c r="T11" s="40" t="s">
        <v>92</v>
      </c>
      <c r="U11" s="42" t="s">
        <v>108</v>
      </c>
      <c r="V11" s="30" t="s">
        <v>87</v>
      </c>
      <c r="W11" s="39" t="s">
        <v>110</v>
      </c>
      <c r="Z11" s="18"/>
      <c r="AA11" s="19"/>
      <c r="AB11" s="18"/>
      <c r="BA11" s="31" t="s">
        <v>23</v>
      </c>
    </row>
    <row r="12" spans="1:53" ht="25.8" x14ac:dyDescent="0.5">
      <c r="A12" s="12" t="s">
        <v>86</v>
      </c>
      <c r="B12" s="12"/>
      <c r="C12" s="12"/>
      <c r="D12" s="12"/>
      <c r="E12" s="12"/>
      <c r="F12" s="12"/>
      <c r="G12" s="12"/>
      <c r="H12" s="12"/>
      <c r="I12" s="12"/>
      <c r="J12" s="12"/>
      <c r="K12" s="12"/>
      <c r="L12" s="12"/>
      <c r="M12" s="12"/>
      <c r="N12" s="12"/>
      <c r="O12" s="12"/>
      <c r="P12" s="12"/>
      <c r="Q12" s="12"/>
      <c r="R12" s="12"/>
      <c r="S12" s="12"/>
      <c r="T12" s="40" t="s">
        <v>93</v>
      </c>
      <c r="U12" s="49" t="s">
        <v>41</v>
      </c>
      <c r="V12" s="30" t="s">
        <v>87</v>
      </c>
      <c r="W12" s="38" t="s">
        <v>110</v>
      </c>
      <c r="X12" s="18"/>
      <c r="Y12" s="20"/>
      <c r="Z12" s="18"/>
      <c r="AA12" s="19"/>
      <c r="AB12" s="18"/>
      <c r="BA12" s="34" t="s">
        <v>21</v>
      </c>
    </row>
    <row r="13" spans="1:53" ht="25.8" x14ac:dyDescent="0.5">
      <c r="A13" s="13" t="s">
        <v>83</v>
      </c>
      <c r="B13" s="13"/>
      <c r="C13" s="1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13"/>
      <c r="Q13" s="13"/>
      <c r="R13" s="13"/>
      <c r="S13" s="13"/>
      <c r="T13" s="40" t="s">
        <v>106</v>
      </c>
      <c r="U13" s="50" t="s">
        <v>40</v>
      </c>
      <c r="V13" s="30" t="s">
        <v>87</v>
      </c>
      <c r="W13" s="39" t="s">
        <v>110</v>
      </c>
      <c r="X13" s="18"/>
      <c r="Y13" s="20"/>
      <c r="Z13" s="18"/>
      <c r="AA13" s="19"/>
      <c r="AB13" s="18"/>
      <c r="BA13" s="31" t="s">
        <v>25</v>
      </c>
    </row>
    <row r="14" spans="1:53" ht="25.8" x14ac:dyDescent="0.5">
      <c r="A14" s="12" t="s">
        <v>55</v>
      </c>
      <c r="B14" s="12"/>
      <c r="C14" s="12"/>
      <c r="D14" s="12"/>
      <c r="E14" s="12"/>
      <c r="F14" s="12"/>
      <c r="G14" s="12"/>
      <c r="H14" s="12"/>
      <c r="I14" s="12"/>
      <c r="J14" s="12"/>
      <c r="K14" s="12"/>
      <c r="L14" s="12"/>
      <c r="M14" s="12"/>
      <c r="N14" s="12"/>
      <c r="O14" s="12"/>
      <c r="P14" s="12"/>
      <c r="Q14" s="12"/>
      <c r="R14" s="12"/>
      <c r="S14" s="12"/>
      <c r="T14" s="40" t="s">
        <v>94</v>
      </c>
      <c r="U14" s="51" t="s">
        <v>54</v>
      </c>
      <c r="V14" s="30" t="s">
        <v>87</v>
      </c>
      <c r="W14" s="38" t="s">
        <v>110</v>
      </c>
      <c r="X14" s="18"/>
      <c r="Y14" s="20"/>
      <c r="Z14" s="18"/>
      <c r="AA14" s="19"/>
      <c r="AB14" s="18"/>
      <c r="BA14" s="34" t="s">
        <v>26</v>
      </c>
    </row>
    <row r="15" spans="1:53" ht="25.8" x14ac:dyDescent="0.5">
      <c r="A15" s="24" t="s">
        <v>89</v>
      </c>
      <c r="B15" s="24"/>
      <c r="C15" s="24"/>
      <c r="D15" s="24"/>
      <c r="E15" s="24"/>
      <c r="F15" s="24"/>
      <c r="G15" s="24"/>
      <c r="H15" s="24"/>
      <c r="I15" s="24"/>
      <c r="J15" s="24"/>
      <c r="K15" s="24"/>
      <c r="L15" s="24"/>
      <c r="M15" s="24"/>
      <c r="N15" s="24"/>
      <c r="O15" s="24"/>
      <c r="P15" s="24"/>
      <c r="Q15" s="24"/>
      <c r="R15" s="24"/>
      <c r="S15" s="24"/>
      <c r="T15" s="40" t="s">
        <v>95</v>
      </c>
      <c r="U15" s="50" t="s">
        <v>88</v>
      </c>
      <c r="V15" s="30" t="s">
        <v>87</v>
      </c>
      <c r="W15" s="39" t="s">
        <v>110</v>
      </c>
      <c r="X15" s="18"/>
      <c r="Y15" s="20"/>
      <c r="Z15" s="18"/>
      <c r="AA15" s="19"/>
      <c r="AB15" s="18"/>
      <c r="BA15" s="31" t="s">
        <v>35</v>
      </c>
    </row>
    <row r="16" spans="1:53" ht="25.8" x14ac:dyDescent="0.5">
      <c r="A16" s="12" t="s">
        <v>42</v>
      </c>
      <c r="B16" s="12"/>
      <c r="C16" s="12"/>
      <c r="D16" s="12"/>
      <c r="E16" s="12"/>
      <c r="F16" s="12"/>
      <c r="G16" s="12"/>
      <c r="H16" s="12"/>
      <c r="I16" s="12"/>
      <c r="J16" s="12"/>
      <c r="K16" s="12"/>
      <c r="L16" s="12"/>
      <c r="M16" s="12"/>
      <c r="N16" s="12"/>
      <c r="O16" s="12"/>
      <c r="P16" s="12"/>
      <c r="Q16" s="12"/>
      <c r="R16" s="12"/>
      <c r="S16" s="12"/>
      <c r="T16" s="40" t="s">
        <v>96</v>
      </c>
      <c r="U16" s="43" t="s">
        <v>43</v>
      </c>
      <c r="V16" s="30" t="s">
        <v>87</v>
      </c>
      <c r="W16" s="38" t="s">
        <v>110</v>
      </c>
      <c r="X16" s="18"/>
      <c r="Y16" s="20"/>
      <c r="Z16" s="18"/>
      <c r="AA16" s="19"/>
      <c r="AB16" s="18"/>
      <c r="BA16" s="34" t="s">
        <v>28</v>
      </c>
    </row>
    <row r="17" spans="1:53" ht="25.8" x14ac:dyDescent="0.5">
      <c r="A17" s="13" t="s">
        <v>65</v>
      </c>
      <c r="B17" s="13"/>
      <c r="C17" s="1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40" t="s">
        <v>97</v>
      </c>
      <c r="U17" s="44" t="s">
        <v>66</v>
      </c>
      <c r="V17" s="30" t="s">
        <v>87</v>
      </c>
      <c r="W17" s="39" t="s">
        <v>110</v>
      </c>
      <c r="X17" s="18"/>
      <c r="Y17" s="20"/>
      <c r="Z17" s="18"/>
      <c r="AA17" s="19"/>
      <c r="AB17" s="18"/>
      <c r="BA17" s="31" t="s">
        <v>72</v>
      </c>
    </row>
    <row r="18" spans="1:53" ht="25.8" x14ac:dyDescent="0.5">
      <c r="A18" s="12" t="s">
        <v>53</v>
      </c>
      <c r="B18" s="12"/>
      <c r="C18" s="12"/>
      <c r="D18" s="12"/>
      <c r="E18" s="12"/>
      <c r="F18" s="12"/>
      <c r="G18" s="12"/>
      <c r="H18" s="12"/>
      <c r="I18" s="12"/>
      <c r="J18" s="12"/>
      <c r="K18" s="12"/>
      <c r="L18" s="12"/>
      <c r="M18" s="12"/>
      <c r="N18" s="12"/>
      <c r="O18" s="12"/>
      <c r="P18" s="12"/>
      <c r="Q18" s="12"/>
      <c r="R18" s="12"/>
      <c r="S18" s="12"/>
      <c r="T18" s="40" t="s">
        <v>98</v>
      </c>
      <c r="U18" s="45" t="s">
        <v>52</v>
      </c>
      <c r="V18" s="30" t="s">
        <v>87</v>
      </c>
      <c r="W18" s="38" t="s">
        <v>110</v>
      </c>
      <c r="X18" s="18"/>
      <c r="Y18" s="20"/>
      <c r="Z18" s="18"/>
      <c r="AA18" s="19"/>
      <c r="AB18" s="18"/>
      <c r="BA18" s="34" t="s">
        <v>73</v>
      </c>
    </row>
    <row r="19" spans="1:53" ht="25.8" x14ac:dyDescent="0.5">
      <c r="A19" s="13" t="s">
        <v>63</v>
      </c>
      <c r="B19" s="13"/>
      <c r="C19" s="1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3"/>
      <c r="O19" s="13"/>
      <c r="P19" s="13"/>
      <c r="Q19" s="13"/>
      <c r="R19" s="13"/>
      <c r="S19" s="13"/>
      <c r="T19" s="40" t="s">
        <v>99</v>
      </c>
      <c r="U19" s="46" t="s">
        <v>64</v>
      </c>
      <c r="V19" s="30" t="s">
        <v>87</v>
      </c>
      <c r="W19" s="39" t="s">
        <v>110</v>
      </c>
      <c r="X19" s="18"/>
      <c r="Y19" s="20"/>
      <c r="Z19" s="18"/>
      <c r="AA19" s="19"/>
      <c r="AB19" s="18"/>
      <c r="BA19" s="31" t="s">
        <v>74</v>
      </c>
    </row>
    <row r="20" spans="1:53" ht="25.8" x14ac:dyDescent="0.5">
      <c r="A20" s="12" t="s">
        <v>47</v>
      </c>
      <c r="B20" s="12"/>
      <c r="C20" s="12"/>
      <c r="D20" s="12"/>
      <c r="E20" s="12"/>
      <c r="F20" s="12"/>
      <c r="G20" s="12"/>
      <c r="H20" s="12"/>
      <c r="I20" s="12"/>
      <c r="J20" s="12"/>
      <c r="K20" s="12"/>
      <c r="L20" s="12"/>
      <c r="M20" s="12"/>
      <c r="N20" s="12"/>
      <c r="O20" s="12"/>
      <c r="P20" s="12"/>
      <c r="Q20" s="12"/>
      <c r="R20" s="12"/>
      <c r="S20" s="12"/>
      <c r="T20" s="40" t="s">
        <v>100</v>
      </c>
      <c r="U20" s="45" t="s">
        <v>46</v>
      </c>
      <c r="V20" s="30" t="s">
        <v>87</v>
      </c>
      <c r="W20" s="38" t="s">
        <v>110</v>
      </c>
      <c r="X20" s="18"/>
      <c r="Y20" s="20"/>
      <c r="Z20" s="18"/>
      <c r="AA20" s="19"/>
      <c r="AB20" s="18"/>
      <c r="BA20" s="34" t="s">
        <v>75</v>
      </c>
    </row>
    <row r="21" spans="1:53" ht="25.8" x14ac:dyDescent="0.5">
      <c r="A21" s="13" t="s">
        <v>44</v>
      </c>
      <c r="B21" s="13"/>
      <c r="C21" s="1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3"/>
      <c r="O21" s="13"/>
      <c r="P21" s="13"/>
      <c r="Q21" s="13"/>
      <c r="R21" s="13"/>
      <c r="S21" s="13"/>
      <c r="T21" s="40" t="s">
        <v>101</v>
      </c>
      <c r="U21" s="46" t="s">
        <v>45</v>
      </c>
      <c r="V21" s="30" t="s">
        <v>87</v>
      </c>
      <c r="W21" s="39" t="s">
        <v>110</v>
      </c>
      <c r="X21" s="18"/>
      <c r="Y21" s="20"/>
      <c r="Z21" s="18"/>
      <c r="AA21" s="19"/>
      <c r="AB21" s="18"/>
      <c r="BA21" s="31" t="s">
        <v>76</v>
      </c>
    </row>
    <row r="22" spans="1:53" ht="25.8" x14ac:dyDescent="0.5">
      <c r="A22" s="12" t="s">
        <v>38</v>
      </c>
      <c r="B22" s="12"/>
      <c r="C22" s="12"/>
      <c r="D22" s="12"/>
      <c r="E22" s="12"/>
      <c r="F22" s="12"/>
      <c r="G22" s="12"/>
      <c r="H22" s="12"/>
      <c r="I22" s="12"/>
      <c r="J22" s="12"/>
      <c r="K22" s="12"/>
      <c r="L22" s="12"/>
      <c r="M22" s="12"/>
      <c r="N22" s="12"/>
      <c r="O22" s="12"/>
      <c r="P22" s="12"/>
      <c r="Q22" s="12"/>
      <c r="R22" s="12"/>
      <c r="S22" s="12"/>
      <c r="T22" s="40" t="s">
        <v>102</v>
      </c>
      <c r="U22" s="45" t="s">
        <v>39</v>
      </c>
      <c r="V22" s="30" t="s">
        <v>87</v>
      </c>
      <c r="W22" s="38" t="s">
        <v>110</v>
      </c>
      <c r="X22" s="18"/>
      <c r="Y22" s="20"/>
      <c r="Z22" s="18"/>
      <c r="AA22" s="19"/>
      <c r="AB22" s="18"/>
      <c r="BA22" s="34" t="s">
        <v>77</v>
      </c>
    </row>
    <row r="23" spans="1:53" ht="25.8" x14ac:dyDescent="0.5">
      <c r="A23" s="13" t="s">
        <v>69</v>
      </c>
      <c r="B23" s="13"/>
      <c r="C23" s="13"/>
      <c r="D23" s="13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13"/>
      <c r="Q23" s="13"/>
      <c r="R23" s="13"/>
      <c r="S23" s="13"/>
      <c r="T23" s="40" t="s">
        <v>103</v>
      </c>
      <c r="U23" s="46" t="s">
        <v>70</v>
      </c>
      <c r="V23" s="30" t="s">
        <v>87</v>
      </c>
      <c r="W23" s="39" t="s">
        <v>110</v>
      </c>
      <c r="X23" s="18"/>
      <c r="Y23" s="20"/>
      <c r="Z23" s="18"/>
      <c r="AA23" s="19"/>
      <c r="AB23" s="18"/>
      <c r="BA23" s="31" t="s">
        <v>78</v>
      </c>
    </row>
    <row r="24" spans="1:53" ht="25.8" x14ac:dyDescent="0.5">
      <c r="A24" s="12" t="s">
        <v>90</v>
      </c>
      <c r="B24" s="12"/>
      <c r="C24" s="12"/>
      <c r="D24" s="12"/>
      <c r="E24" s="12"/>
      <c r="F24" s="12"/>
      <c r="G24" s="12"/>
      <c r="H24" s="12"/>
      <c r="I24" s="12"/>
      <c r="J24" s="12"/>
      <c r="K24" s="12"/>
      <c r="L24" s="12"/>
      <c r="M24" s="12"/>
      <c r="N24" s="12"/>
      <c r="O24" s="12"/>
      <c r="P24" s="12"/>
      <c r="Q24" s="12"/>
      <c r="R24" s="12"/>
      <c r="S24" s="12"/>
      <c r="T24" s="40" t="s">
        <v>104</v>
      </c>
      <c r="U24" s="45" t="s">
        <v>60</v>
      </c>
      <c r="V24" s="30" t="s">
        <v>87</v>
      </c>
      <c r="W24" s="38" t="s">
        <v>110</v>
      </c>
      <c r="X24" s="18"/>
      <c r="Y24" s="18"/>
      <c r="Z24" s="18"/>
      <c r="AA24" s="19"/>
      <c r="AB24" s="20"/>
      <c r="BA24" s="34" t="s">
        <v>79</v>
      </c>
    </row>
    <row r="25" spans="1:53" ht="25.8" x14ac:dyDescent="0.5">
      <c r="A25" s="13" t="s">
        <v>81</v>
      </c>
      <c r="B25" s="13"/>
      <c r="C25" s="13"/>
      <c r="D25" s="13"/>
      <c r="E25" s="13"/>
      <c r="F25" s="13"/>
      <c r="G25" s="13"/>
      <c r="H25" s="13"/>
      <c r="I25" s="13"/>
      <c r="J25" s="13"/>
      <c r="K25" s="13"/>
      <c r="L25" s="13"/>
      <c r="M25" s="13"/>
      <c r="N25" s="13"/>
      <c r="O25" s="13"/>
      <c r="P25" s="13"/>
      <c r="Q25" s="13"/>
      <c r="R25" s="13"/>
      <c r="S25" s="13"/>
      <c r="T25" s="40" t="s">
        <v>105</v>
      </c>
      <c r="U25" s="46" t="s">
        <v>82</v>
      </c>
      <c r="V25" s="30" t="s">
        <v>87</v>
      </c>
      <c r="W25" s="39" t="s">
        <v>110</v>
      </c>
      <c r="X25" s="18"/>
      <c r="Y25" s="18"/>
      <c r="Z25" s="18"/>
      <c r="AA25" s="19"/>
      <c r="AB25" s="20"/>
      <c r="BA25" s="31" t="s">
        <v>80</v>
      </c>
    </row>
    <row r="26" spans="1:53" ht="25.8" x14ac:dyDescent="0.5">
      <c r="A26" s="12" t="s">
        <v>56</v>
      </c>
      <c r="B26" s="12"/>
      <c r="C26" s="12"/>
      <c r="D26" s="12"/>
      <c r="E26" s="12"/>
      <c r="F26" s="12"/>
      <c r="G26" s="12"/>
      <c r="H26" s="12"/>
      <c r="I26" s="12"/>
      <c r="J26" s="12"/>
      <c r="K26" s="12"/>
      <c r="L26" s="12"/>
      <c r="M26" s="12"/>
      <c r="N26" s="12"/>
      <c r="O26" s="12"/>
      <c r="P26" s="12"/>
      <c r="Q26" s="12"/>
      <c r="R26" s="12"/>
      <c r="S26" s="12"/>
      <c r="T26" s="41" t="s">
        <v>91</v>
      </c>
      <c r="U26" s="45" t="s">
        <v>57</v>
      </c>
      <c r="V26" s="30" t="s">
        <v>87</v>
      </c>
      <c r="W26" s="38" t="s">
        <v>110</v>
      </c>
      <c r="X26" s="18"/>
      <c r="Y26" s="18"/>
      <c r="Z26" s="18"/>
      <c r="AA26" s="19"/>
      <c r="AB26" s="20"/>
      <c r="BA26" s="34" t="s">
        <v>16</v>
      </c>
    </row>
    <row r="27" spans="1:53" ht="25.8" x14ac:dyDescent="0.5">
      <c r="A27" s="13" t="s">
        <v>49</v>
      </c>
      <c r="B27" s="13"/>
      <c r="C27" s="13"/>
      <c r="D27" s="13"/>
      <c r="E27" s="13"/>
      <c r="F27" s="13"/>
      <c r="G27" s="13"/>
      <c r="H27" s="13"/>
      <c r="I27" s="13"/>
      <c r="J27" s="13"/>
      <c r="K27" s="13"/>
      <c r="L27" s="13"/>
      <c r="M27" s="13"/>
      <c r="N27" s="13"/>
      <c r="O27" s="13"/>
      <c r="P27" s="13"/>
      <c r="Q27" s="13"/>
      <c r="R27" s="13"/>
      <c r="S27" s="13"/>
      <c r="T27" s="41" t="s">
        <v>92</v>
      </c>
      <c r="U27" s="46" t="s">
        <v>48</v>
      </c>
      <c r="V27" s="30" t="s">
        <v>87</v>
      </c>
      <c r="W27" s="39" t="s">
        <v>110</v>
      </c>
      <c r="X27" s="18"/>
      <c r="Y27" s="18"/>
      <c r="Z27" s="18"/>
      <c r="AA27" s="19"/>
      <c r="AB27" s="20"/>
      <c r="BA27" s="31" t="s">
        <v>31</v>
      </c>
    </row>
    <row r="28" spans="1:53" ht="25.8" x14ac:dyDescent="0.5">
      <c r="A28" s="12" t="s">
        <v>51</v>
      </c>
      <c r="B28" s="12"/>
      <c r="C28" s="12"/>
      <c r="D28" s="12"/>
      <c r="E28" s="12"/>
      <c r="F28" s="12"/>
      <c r="G28" s="12"/>
      <c r="H28" s="12"/>
      <c r="I28" s="12"/>
      <c r="J28" s="12"/>
      <c r="K28" s="12"/>
      <c r="L28" s="12"/>
      <c r="M28" s="12"/>
      <c r="N28" s="12"/>
      <c r="O28" s="12"/>
      <c r="P28" s="12"/>
      <c r="Q28" s="12"/>
      <c r="R28" s="12"/>
      <c r="S28" s="12"/>
      <c r="T28" s="41" t="s">
        <v>93</v>
      </c>
      <c r="U28" s="45" t="s">
        <v>50</v>
      </c>
      <c r="V28" s="30" t="s">
        <v>87</v>
      </c>
      <c r="W28" s="38" t="s">
        <v>110</v>
      </c>
      <c r="X28" s="18"/>
      <c r="Y28" s="18"/>
      <c r="Z28" s="18"/>
      <c r="AA28" s="19"/>
      <c r="AB28" s="18"/>
      <c r="BA28" s="34" t="s">
        <v>32</v>
      </c>
    </row>
    <row r="29" spans="1:53" ht="25.8" x14ac:dyDescent="0.5">
      <c r="A29" s="13" t="s">
        <v>71</v>
      </c>
      <c r="B29" s="13"/>
      <c r="C29" s="13"/>
      <c r="D29" s="13"/>
      <c r="E29" s="13"/>
      <c r="F29" s="13"/>
      <c r="G29" s="13"/>
      <c r="H29" s="13"/>
      <c r="I29" s="13"/>
      <c r="J29" s="13"/>
      <c r="K29" s="13"/>
      <c r="L29" s="13"/>
      <c r="M29" s="13"/>
      <c r="N29" s="13"/>
      <c r="O29" s="13"/>
      <c r="P29" s="13"/>
      <c r="Q29" s="13"/>
      <c r="R29" s="13"/>
      <c r="S29" s="13"/>
      <c r="T29" s="41" t="s">
        <v>106</v>
      </c>
      <c r="U29" s="46" t="s">
        <v>109</v>
      </c>
      <c r="V29" s="30" t="s">
        <v>87</v>
      </c>
      <c r="W29" s="39" t="s">
        <v>110</v>
      </c>
      <c r="X29" s="18"/>
      <c r="Y29" s="18"/>
      <c r="Z29" s="18"/>
      <c r="AA29" s="19"/>
      <c r="AB29" s="18"/>
      <c r="BA29" s="31" t="s">
        <v>33</v>
      </c>
    </row>
    <row r="30" spans="1:53" ht="25.8" x14ac:dyDescent="0.5">
      <c r="A30" s="12" t="s">
        <v>67</v>
      </c>
      <c r="B30" s="12"/>
      <c r="C30" s="12"/>
      <c r="D30" s="12"/>
      <c r="E30" s="12"/>
      <c r="F30" s="12"/>
      <c r="G30" s="12"/>
      <c r="H30" s="12"/>
      <c r="I30" s="12"/>
      <c r="J30" s="12"/>
      <c r="K30" s="12"/>
      <c r="L30" s="12"/>
      <c r="M30" s="12"/>
      <c r="N30" s="12"/>
      <c r="O30" s="12"/>
      <c r="P30" s="12"/>
      <c r="Q30" s="12"/>
      <c r="R30" s="12"/>
      <c r="S30" s="12"/>
      <c r="T30" s="41" t="s">
        <v>94</v>
      </c>
      <c r="U30" s="45" t="s">
        <v>68</v>
      </c>
      <c r="V30" s="30" t="s">
        <v>87</v>
      </c>
      <c r="W30" s="38" t="s">
        <v>110</v>
      </c>
      <c r="X30" s="18"/>
      <c r="Y30" s="18"/>
      <c r="Z30" s="18"/>
      <c r="AA30" s="19"/>
      <c r="AB30" s="18"/>
      <c r="BA30" s="34" t="s">
        <v>34</v>
      </c>
    </row>
    <row r="31" spans="1:53" ht="25.8" x14ac:dyDescent="0.5">
      <c r="A31" s="13" t="s">
        <v>59</v>
      </c>
      <c r="B31" s="13"/>
      <c r="C31" s="13"/>
      <c r="D31" s="13"/>
      <c r="E31" s="13"/>
      <c r="F31" s="13"/>
      <c r="G31" s="13"/>
      <c r="H31" s="13"/>
      <c r="I31" s="13"/>
      <c r="J31" s="13"/>
      <c r="K31" s="13"/>
      <c r="L31" s="13"/>
      <c r="M31" s="13"/>
      <c r="N31" s="13"/>
      <c r="O31" s="13"/>
      <c r="P31" s="13"/>
      <c r="Q31" s="13"/>
      <c r="R31" s="13"/>
      <c r="S31" s="13"/>
      <c r="T31" s="41" t="s">
        <v>95</v>
      </c>
      <c r="U31" s="46" t="s">
        <v>58</v>
      </c>
      <c r="V31" s="30" t="s">
        <v>87</v>
      </c>
      <c r="W31" s="39" t="s">
        <v>110</v>
      </c>
      <c r="X31" s="18"/>
      <c r="Y31" s="18"/>
      <c r="Z31" s="18"/>
      <c r="AA31" s="19"/>
      <c r="AB31" s="18"/>
      <c r="BA31" s="31" t="s">
        <v>35</v>
      </c>
    </row>
    <row r="32" spans="1:53" ht="25.8" x14ac:dyDescent="0.5">
      <c r="A32" s="12" t="s">
        <v>61</v>
      </c>
      <c r="B32" s="12"/>
      <c r="C32" s="12"/>
      <c r="D32" s="12"/>
      <c r="E32" s="12"/>
      <c r="F32" s="12"/>
      <c r="G32" s="12"/>
      <c r="H32" s="12"/>
      <c r="I32" s="12"/>
      <c r="J32" s="12"/>
      <c r="K32" s="12"/>
      <c r="L32" s="12"/>
      <c r="M32" s="12"/>
      <c r="N32" s="12"/>
      <c r="O32" s="12"/>
      <c r="P32" s="12"/>
      <c r="Q32" s="12"/>
      <c r="R32" s="12"/>
      <c r="S32" s="12"/>
      <c r="T32" s="41" t="s">
        <v>96</v>
      </c>
      <c r="U32" s="47" t="s">
        <v>62</v>
      </c>
      <c r="V32" s="30" t="s">
        <v>87</v>
      </c>
      <c r="W32" s="38" t="s">
        <v>110</v>
      </c>
      <c r="X32" s="18"/>
      <c r="Y32" s="18"/>
      <c r="Z32" s="18"/>
      <c r="AA32" s="19"/>
      <c r="AB32" s="18"/>
      <c r="BA32" s="34" t="s">
        <v>37</v>
      </c>
    </row>
    <row r="33" spans="21:26" x14ac:dyDescent="0.3">
      <c r="U33" s="17"/>
      <c r="V33" s="17"/>
      <c r="W33" s="17"/>
      <c r="X33" s="17"/>
      <c r="Y33" s="17"/>
      <c r="Z33" s="17"/>
    </row>
    <row r="34" spans="21:26" x14ac:dyDescent="0.3">
      <c r="U34" s="17"/>
      <c r="V34" s="17"/>
      <c r="W34" s="17"/>
      <c r="X34" s="17"/>
      <c r="Y34" s="17"/>
      <c r="Z34" s="17"/>
    </row>
    <row r="35" spans="21:26" x14ac:dyDescent="0.3">
      <c r="U35" s="17"/>
      <c r="V35" s="17"/>
      <c r="W35" s="17"/>
      <c r="X35" s="17"/>
      <c r="Y35" s="17"/>
      <c r="Z35" s="17"/>
    </row>
    <row r="36" spans="21:26" x14ac:dyDescent="0.3">
      <c r="U36" s="17"/>
      <c r="V36" s="17"/>
      <c r="W36" s="17"/>
      <c r="X36" s="17"/>
      <c r="Y36" s="17"/>
      <c r="Z36" s="17"/>
    </row>
    <row r="37" spans="21:26" x14ac:dyDescent="0.3">
      <c r="U37" s="17"/>
      <c r="V37" s="17"/>
      <c r="W37" s="17"/>
    </row>
    <row r="38" spans="21:26" x14ac:dyDescent="0.3">
      <c r="U38" s="17"/>
      <c r="V38" s="17"/>
      <c r="W38" s="17"/>
    </row>
  </sheetData>
  <hyperlinks>
    <hyperlink ref="A32:S32" location="PUZLA!AJ10" display="Prva črka za kmetijsko dejavnost v Alpah, pri kateri kot eden izmed produktov nastane tudi grozdni sok."/>
    <hyperlink ref="A31:S31" location="PUZLA!AA21" display="Prva črka za živinorejo na planinah"/>
    <hyperlink ref="A30:S30" location="PUZLA!R23" display="Prva črka za drugo ime Dinarskega gorovja"/>
    <hyperlink ref="A29:S29" location="PUZLA!G11" display="Prva črka za začetni del česa podolgovatega sploh, npr. začetek doline"/>
    <hyperlink ref="A28:S28" location="PUZLA!A45" display="Prva črka za gorsko žival z zajetnim telesom in grbicami na sprednji strani sabljastih rogov"/>
    <hyperlink ref="A27:S27" location="PUZLA!AR44" display="Prva črka za najvišje ležeče mesto v Evropi, ki leži v francoskih Alpah"/>
    <hyperlink ref="A26:S26" location="PUZLA!I15" display="Prva črka za kmetijsko dejavnost, ki je zelo pogosta v Alpah"/>
    <hyperlink ref="A25:S25" location="PUZLA!Y13" display="Prva črka za podolgovat zaprt svet, navadno manjši od kraškega polja, z neravnim, navadno vrtačastim dnom"/>
    <hyperlink ref="A24:S24" location="PUZLA!AM9" display="Prva črka za drevesno vrsto, ki uspeva v Alpah in je znana, da ji jeseni ne odpadejo iglice"/>
    <hyperlink ref="A23:S23" location="PUZLA!AH7" display="Prva črka za zelo globoka jama s strmimi stenami"/>
    <hyperlink ref="A22:S22" location="PUZLA!Z15" display="Prva črka iz snega nastale velike gmote ledu, ki počasi drsi navzdol"/>
    <hyperlink ref="A21:S21" location="PUZLA!AF15" display="Prva črka za gorovje v srednji Evropi, ki je najbolj pogosto naseljeno"/>
    <hyperlink ref="A20:S20" location="PUZLA!X15" display="Prva črka za najvišje poseljeno vas v Evropi, ki leži v švicarskih Alpah"/>
    <hyperlink ref="A19:S19" location="PUZLA!AF6" display="Prva črka za veliko jezero v Nemčiji, ki pomeni mejo med Vzhodnimi in Zahodnimi Alpami"/>
    <hyperlink ref="A18:S18" location="PUZLA!AA11" display="Prva črka za slikovito jezero v Alpah, ki leži v Zgornji Avstriji, ki ima prve črke enake imenu čokolade"/>
    <hyperlink ref="A17:S17" location="PUZLA!AC13" display="Prva črka za eno izmed dveh skupin Alp, če je prva skupina Vzhodne Alpe"/>
    <hyperlink ref="A16:S16" location="PUZLA!T9" display="Prva črka za reko, kjer se končajo Alpe na vzhodu"/>
    <hyperlink ref="A14:S14" location="PUZLA!R12" display="Prva črka za gorsko vrsto močerada, ki zraste do 16 cm"/>
    <hyperlink ref="A13:S13" location="PUZLA!P13" display="Prva črka za prelaz v Sloveniji, ki leži nad Kranjsko Goro (Podkornom)"/>
    <hyperlink ref="A12:S12" location="PUZLA!L10" display="Prva črka za državo, ki leži delno v Alpah in je znana po natančnosti in marljivosti svojih prebivalcev"/>
    <hyperlink ref="A11:S11" location="PUZLA!N15" display="Prva črka za grm ali drevo z rumenimi metuljastimi cveti v grozdih, ki je strupen"/>
    <hyperlink ref="A10:S10" location="PUZLA!J13" display="Prva črka s travo poraslem svet, navadno v gorah (Alpah), namenjen za pašo"/>
    <hyperlink ref="V11" location="'2'!A1" display="SLIKA"/>
    <hyperlink ref="V10" location="'1'!A1" display="SLIKA"/>
    <hyperlink ref="V13" location="'4'!A1" display="SLIKA"/>
    <hyperlink ref="V14" location="'5'!A1" display="SLIKA"/>
    <hyperlink ref="A15:S15" location="PUZLA!V9" display="Prva črka za ljudstvo, ki je v antičnih časih kopalo železo in zlato v Alpah"/>
    <hyperlink ref="V15" location="'6'!A1" display="SLIKA"/>
    <hyperlink ref="V16" location="'7'!A1" display="SLIKA"/>
    <hyperlink ref="V18" location="'9'!A1" display="SLIKA"/>
    <hyperlink ref="V19" location="'10'!A1" display="SLIKA"/>
    <hyperlink ref="V20" location="'11'!A1" display="SLIKA"/>
    <hyperlink ref="V21" location="'12'!A1" display="SLIKA"/>
    <hyperlink ref="V22" location="'13'!A1" display="SLIKA"/>
    <hyperlink ref="V23" location="'14'!A1" display="SLIKA"/>
    <hyperlink ref="V24" location="'15'!A1" display="SLIKA"/>
    <hyperlink ref="V25" location="'16'!A1" display="SLIKA"/>
    <hyperlink ref="V26" location="'17'!A1" display="SLIKA"/>
    <hyperlink ref="V27" location="'18'!A1" display="SLIKA"/>
    <hyperlink ref="V28" location="'19'!A1" display="SLIKA"/>
    <hyperlink ref="V29" location="'20'!A1" display="SLIKA"/>
    <hyperlink ref="V30" location="'21'!A1" display="SLIKA"/>
    <hyperlink ref="V31" location="'22'!A1" display="SLIKA"/>
    <hyperlink ref="V32" location="'23'!A1" display="SLIKA"/>
    <hyperlink ref="V12" location="'3'!A1" display="SLIKA"/>
    <hyperlink ref="V17" location="'8'!A1" display="SLIKA"/>
  </hyperlinks>
  <pageMargins left="0.7" right="0.7" top="0.75" bottom="0.75" header="0.3" footer="0.3"/>
  <pageSetup paperSize="9" scale="58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Y169"/>
  <sheetViews>
    <sheetView showGridLines="0" showRowColHeaders="0" zoomScale="70" zoomScaleNormal="70" workbookViewId="0">
      <selection activeCell="N15" sqref="N15"/>
    </sheetView>
  </sheetViews>
  <sheetFormatPr defaultRowHeight="14.4" x14ac:dyDescent="0.3"/>
  <cols>
    <col min="1" max="114" width="5.44140625" customWidth="1"/>
  </cols>
  <sheetData>
    <row r="1" spans="1:51" ht="24.45" customHeight="1" x14ac:dyDescent="0.3">
      <c r="A1" s="17" t="s">
        <v>22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2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H1" s="1"/>
      <c r="AI1" s="1"/>
      <c r="AJ1" s="1"/>
      <c r="AK1" s="1"/>
      <c r="AL1" s="2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</row>
    <row r="2" spans="1:51" ht="24.45" customHeight="1" x14ac:dyDescent="0.3">
      <c r="AH2" s="1"/>
      <c r="AI2" s="1"/>
      <c r="AJ2" s="1"/>
      <c r="AK2" s="1"/>
      <c r="AL2" s="2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</row>
    <row r="3" spans="1:51" ht="24.45" customHeight="1" x14ac:dyDescent="0.3">
      <c r="AH3" s="1"/>
      <c r="AI3" s="1"/>
      <c r="AJ3" s="1"/>
      <c r="AK3" s="1"/>
      <c r="AL3" s="2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</row>
    <row r="4" spans="1:51" ht="24.45" customHeight="1" x14ac:dyDescent="0.3">
      <c r="AB4" s="3"/>
      <c r="AC4" s="3"/>
      <c r="AD4" s="2"/>
      <c r="AE4" s="3"/>
      <c r="AF4" s="3"/>
      <c r="AG4" s="3"/>
      <c r="AH4" s="3"/>
      <c r="AI4" s="3"/>
      <c r="AJ4" s="3"/>
      <c r="AK4" s="3"/>
      <c r="AL4" s="2"/>
      <c r="AM4" s="1"/>
      <c r="AN4" s="1"/>
      <c r="AO4" s="1"/>
      <c r="AP4" s="1"/>
      <c r="AQ4" s="1"/>
      <c r="AR4" s="1"/>
      <c r="AT4" s="1"/>
      <c r="AU4" s="1"/>
      <c r="AV4" s="1"/>
      <c r="AW4" s="1"/>
      <c r="AX4" s="1"/>
      <c r="AY4" s="1"/>
    </row>
    <row r="5" spans="1:51" ht="24.45" customHeight="1" x14ac:dyDescent="0.3"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2"/>
      <c r="V5" s="1"/>
      <c r="W5" s="1"/>
      <c r="X5" s="1"/>
      <c r="Y5" s="1"/>
      <c r="Z5" s="1"/>
      <c r="AA5" s="1"/>
      <c r="AB5" s="1"/>
      <c r="AC5" s="1"/>
      <c r="AD5" s="1"/>
      <c r="AE5" s="1"/>
      <c r="AG5" s="1"/>
      <c r="AH5" s="1"/>
      <c r="AI5" s="1"/>
      <c r="AJ5" s="1"/>
      <c r="AK5" s="1"/>
      <c r="AL5" s="2"/>
      <c r="AM5" s="1"/>
      <c r="AN5" s="1"/>
      <c r="AO5" s="1"/>
      <c r="AP5" s="1"/>
      <c r="AQ5" s="1"/>
      <c r="AR5" s="1"/>
      <c r="AT5" s="1"/>
      <c r="AU5" s="1"/>
      <c r="AV5" s="1"/>
      <c r="AW5" s="1"/>
      <c r="AX5" s="1"/>
      <c r="AY5" s="1"/>
    </row>
    <row r="6" spans="1:51" ht="24.45" customHeight="1" x14ac:dyDescent="0.3"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2"/>
      <c r="P6" s="1"/>
      <c r="Q6" s="1"/>
      <c r="R6" s="1"/>
      <c r="S6" s="1"/>
      <c r="T6" s="1"/>
      <c r="U6" s="1"/>
      <c r="V6" s="1"/>
      <c r="W6" s="1"/>
      <c r="X6" s="1"/>
      <c r="Y6" s="1"/>
      <c r="Z6" s="25" t="str">
        <f>IF(VPRAŠANJA!T19=VPRAŠANJA!BA19,"10B","10X")</f>
        <v>10X</v>
      </c>
      <c r="AA6" s="1"/>
      <c r="AB6" s="1"/>
      <c r="AC6" s="1"/>
      <c r="AD6" s="1"/>
      <c r="AE6" s="1"/>
      <c r="AF6" s="2"/>
      <c r="AG6" s="1"/>
      <c r="AH6" s="1"/>
      <c r="AI6" s="1"/>
      <c r="AJ6" s="1"/>
      <c r="AK6" s="1"/>
      <c r="AL6" s="1"/>
      <c r="AT6" s="1"/>
      <c r="AU6" s="1"/>
      <c r="AV6" s="1"/>
      <c r="AW6" s="1"/>
      <c r="AX6" s="1"/>
      <c r="AY6" s="1"/>
    </row>
    <row r="7" spans="1:51" ht="24.45" customHeight="1" x14ac:dyDescent="0.3">
      <c r="C7" s="1"/>
      <c r="D7" s="1"/>
      <c r="E7" s="1"/>
      <c r="F7" s="1"/>
      <c r="G7" s="1"/>
      <c r="H7" s="2"/>
      <c r="I7" s="1"/>
      <c r="J7" s="2"/>
      <c r="K7" s="2"/>
      <c r="L7" s="2"/>
      <c r="M7" s="2"/>
      <c r="O7" s="1"/>
      <c r="P7" s="3"/>
      <c r="Q7" s="3"/>
      <c r="R7" s="3"/>
      <c r="S7" s="2"/>
      <c r="T7" s="3"/>
      <c r="U7" s="3"/>
      <c r="V7" s="2"/>
      <c r="W7" s="3"/>
      <c r="X7" s="1"/>
      <c r="Y7" s="3"/>
      <c r="Z7" s="14" t="s">
        <v>11</v>
      </c>
      <c r="AA7" s="3"/>
      <c r="AB7" s="25" t="str">
        <f>IF(VPRAŠANJA!T23=VPRAŠANJA!BA23,"14B","14X")</f>
        <v>14X</v>
      </c>
      <c r="AC7" s="1"/>
      <c r="AD7" s="1"/>
      <c r="AE7" s="1"/>
      <c r="AF7" s="2"/>
      <c r="AG7" s="1"/>
      <c r="AH7" s="1"/>
      <c r="AI7" s="1"/>
      <c r="AJ7" s="1"/>
      <c r="AK7" s="1"/>
      <c r="AT7" s="1"/>
      <c r="AU7" s="1"/>
      <c r="AV7" s="1"/>
      <c r="AW7" s="1"/>
      <c r="AX7" s="1"/>
      <c r="AY7" s="1"/>
    </row>
    <row r="8" spans="1:51" ht="24.45" customHeight="1" x14ac:dyDescent="0.3">
      <c r="C8" s="1"/>
      <c r="D8" s="1"/>
      <c r="E8" s="1"/>
      <c r="F8" s="1"/>
      <c r="G8" s="1"/>
      <c r="H8" s="2"/>
      <c r="I8" s="1"/>
      <c r="J8" s="1"/>
      <c r="K8" s="1"/>
      <c r="L8" s="1"/>
      <c r="M8" s="2"/>
      <c r="O8" s="1"/>
      <c r="Q8" s="1"/>
      <c r="R8" s="1"/>
      <c r="S8" s="1"/>
      <c r="T8" s="1"/>
      <c r="U8" s="1"/>
      <c r="V8" s="2"/>
      <c r="W8" s="1"/>
      <c r="X8" s="1"/>
      <c r="Y8" s="1"/>
      <c r="Z8" s="14" t="s">
        <v>2</v>
      </c>
      <c r="AA8" s="1"/>
      <c r="AB8" s="14" t="s">
        <v>1</v>
      </c>
      <c r="AC8" s="1"/>
      <c r="AD8" s="1"/>
      <c r="AE8" s="1"/>
      <c r="AF8" s="2"/>
      <c r="AH8" s="1"/>
      <c r="AI8" s="1"/>
      <c r="AJ8" s="1"/>
      <c r="AK8" s="1"/>
      <c r="AT8" s="1"/>
      <c r="AU8" s="1"/>
      <c r="AV8" s="1"/>
      <c r="AW8" s="1"/>
      <c r="AX8" s="1"/>
      <c r="AY8" s="1"/>
    </row>
    <row r="9" spans="1:51" ht="24.45" customHeight="1" x14ac:dyDescent="0.3">
      <c r="C9" s="1"/>
      <c r="D9" s="1"/>
      <c r="E9" s="1"/>
      <c r="F9" s="1"/>
      <c r="G9" s="1"/>
      <c r="H9" s="2"/>
      <c r="I9" s="1"/>
      <c r="J9" s="1"/>
      <c r="K9" s="1"/>
      <c r="L9" s="1"/>
      <c r="M9" s="2"/>
      <c r="N9" s="21" t="str">
        <f>IF(VPRAŠANJA!T16=VPRAŠANJA!BA16,"7D","7X")</f>
        <v>7X</v>
      </c>
      <c r="O9" s="1"/>
      <c r="P9" s="21" t="str">
        <f>IF(VPRAŠANJA!T15=VPRAŠANJA!BA15,"6P","6X")</f>
        <v>6X</v>
      </c>
      <c r="Q9" s="1"/>
      <c r="R9" s="1"/>
      <c r="S9" s="1"/>
      <c r="T9" s="1"/>
      <c r="U9" s="1"/>
      <c r="V9" s="2"/>
      <c r="W9" s="1"/>
      <c r="X9" s="1"/>
      <c r="Y9" s="1"/>
      <c r="Z9" s="14" t="s">
        <v>4</v>
      </c>
      <c r="AA9" s="1"/>
      <c r="AB9" s="14" t="s">
        <v>4</v>
      </c>
      <c r="AC9" s="1"/>
      <c r="AD9" s="1"/>
      <c r="AE9" s="1"/>
      <c r="AF9" s="2"/>
      <c r="AG9" s="25" t="str">
        <f>IF(VPRAŠANJA!T24=VPRAŠANJA!BA24,"15M","15X")</f>
        <v>15X</v>
      </c>
      <c r="AH9" s="1"/>
      <c r="AI9" s="1"/>
      <c r="AJ9" s="1"/>
      <c r="AK9" s="1"/>
      <c r="AT9" s="1"/>
      <c r="AU9" s="1"/>
      <c r="AV9" s="1"/>
      <c r="AW9" s="1"/>
      <c r="AX9" s="1"/>
      <c r="AY9" s="1"/>
    </row>
    <row r="10" spans="1:51" ht="24.45" customHeight="1" x14ac:dyDescent="0.3">
      <c r="C10" s="1"/>
      <c r="D10" s="1"/>
      <c r="E10" s="1"/>
      <c r="F10" s="21" t="str">
        <f>IF(VPRAŠANJA!T12=VPRAŠANJA!BA12,"3N","3X")</f>
        <v>3X</v>
      </c>
      <c r="G10" s="1"/>
      <c r="H10" s="2"/>
      <c r="I10" s="1"/>
      <c r="J10" s="1"/>
      <c r="K10" s="1"/>
      <c r="L10" s="1"/>
      <c r="M10" s="2"/>
      <c r="N10" s="14" t="s">
        <v>18</v>
      </c>
      <c r="O10" s="1"/>
      <c r="P10" s="14" t="s">
        <v>18</v>
      </c>
      <c r="Q10" s="1"/>
      <c r="R10" s="1"/>
      <c r="S10" s="1"/>
      <c r="T10" s="1"/>
      <c r="U10" s="1"/>
      <c r="V10" s="2"/>
      <c r="W10" s="1"/>
      <c r="X10" s="1"/>
      <c r="Y10" s="1"/>
      <c r="Z10" s="14" t="s">
        <v>5</v>
      </c>
      <c r="AA10" s="1"/>
      <c r="AB10" s="14" t="s">
        <v>1</v>
      </c>
      <c r="AC10" s="2"/>
      <c r="AD10" s="26" t="str">
        <f>IF(VPRAŠANJA!T32=VPRAŠANJA!BA32,"7V","7X")</f>
        <v>7X</v>
      </c>
      <c r="AE10" s="14" t="s">
        <v>11</v>
      </c>
      <c r="AF10" s="14" t="s">
        <v>27</v>
      </c>
      <c r="AG10" s="14" t="s">
        <v>11</v>
      </c>
      <c r="AH10" s="14" t="s">
        <v>22</v>
      </c>
      <c r="AI10" s="14" t="s">
        <v>1</v>
      </c>
      <c r="AJ10" s="14" t="s">
        <v>12</v>
      </c>
      <c r="AK10" s="2"/>
      <c r="AT10" s="2"/>
      <c r="AU10" s="1"/>
      <c r="AV10" s="1"/>
      <c r="AW10" s="1"/>
      <c r="AX10" s="1"/>
      <c r="AY10" s="1"/>
    </row>
    <row r="11" spans="1:51" ht="24.45" customHeight="1" x14ac:dyDescent="0.3">
      <c r="A11" s="26" t="str">
        <f>IF(VPRAŠANJA!T29=VPRAŠANJA!BA29,"4U","4X")</f>
        <v>4X</v>
      </c>
      <c r="B11" s="14" t="s">
        <v>22</v>
      </c>
      <c r="C11" s="14" t="s">
        <v>1</v>
      </c>
      <c r="D11" s="14" t="s">
        <v>12</v>
      </c>
      <c r="E11" s="14" t="s">
        <v>4</v>
      </c>
      <c r="F11" s="14" t="s">
        <v>11</v>
      </c>
      <c r="G11" s="14" t="s">
        <v>10</v>
      </c>
      <c r="H11" s="16" t="s">
        <v>12</v>
      </c>
      <c r="I11" s="1"/>
      <c r="J11" s="1"/>
      <c r="K11" s="1"/>
      <c r="L11" s="1"/>
      <c r="M11" s="2"/>
      <c r="N11" s="14" t="s">
        <v>0</v>
      </c>
      <c r="O11" s="1"/>
      <c r="P11" s="14" t="s">
        <v>11</v>
      </c>
      <c r="Q11" s="1"/>
      <c r="R11" s="1"/>
      <c r="S11" s="1"/>
      <c r="T11" s="1"/>
      <c r="U11" s="21" t="str">
        <f>IF(VPRAŠANJA!T18=VPRAŠANJA!BA18,"9M","9X")</f>
        <v>9X</v>
      </c>
      <c r="V11" s="2"/>
      <c r="W11" s="1"/>
      <c r="X11" s="1"/>
      <c r="Y11" s="1"/>
      <c r="Z11" s="14" t="s">
        <v>6</v>
      </c>
      <c r="AA11" s="1"/>
      <c r="AB11" s="14" t="s">
        <v>6</v>
      </c>
      <c r="AC11" s="1"/>
      <c r="AD11" s="1"/>
      <c r="AE11" s="1"/>
      <c r="AF11" s="3"/>
      <c r="AG11" s="14" t="s">
        <v>10</v>
      </c>
      <c r="AH11" s="1"/>
      <c r="AI11" s="1"/>
      <c r="AJ11" s="1"/>
      <c r="AK11" s="1"/>
      <c r="AT11" s="1"/>
      <c r="AU11" s="1"/>
      <c r="AV11" s="1"/>
      <c r="AW11" s="1"/>
      <c r="AX11" s="1"/>
      <c r="AY11" s="1"/>
    </row>
    <row r="12" spans="1:51" ht="24.45" customHeight="1" thickBot="1" x14ac:dyDescent="0.35">
      <c r="D12" s="1"/>
      <c r="E12" s="1"/>
      <c r="F12" s="14" t="s">
        <v>20</v>
      </c>
      <c r="H12" s="1"/>
      <c r="I12" s="1"/>
      <c r="J12" s="1"/>
      <c r="K12" s="1"/>
      <c r="L12" s="8" t="str">
        <f>IF(VPRAŠANJA!T14=VPRAŠANJA!BA14,"5P","5X")</f>
        <v>5X</v>
      </c>
      <c r="M12" s="2"/>
      <c r="N12" s="14" t="s">
        <v>8</v>
      </c>
      <c r="O12" s="1"/>
      <c r="P12" s="14" t="s">
        <v>12</v>
      </c>
      <c r="Q12" s="1"/>
      <c r="R12" s="1"/>
      <c r="S12" s="1"/>
      <c r="T12" s="1"/>
      <c r="U12" s="14" t="s">
        <v>14</v>
      </c>
      <c r="V12" s="2"/>
      <c r="W12" s="1"/>
      <c r="X12" s="1"/>
      <c r="Y12" s="1"/>
      <c r="Z12" s="14" t="s">
        <v>4</v>
      </c>
      <c r="AA12" s="1"/>
      <c r="AB12" s="14" t="s">
        <v>7</v>
      </c>
      <c r="AC12" s="1"/>
      <c r="AD12" s="1"/>
      <c r="AE12" s="1"/>
      <c r="AF12" s="1"/>
      <c r="AG12" s="28" t="s">
        <v>12</v>
      </c>
      <c r="AH12" s="1"/>
      <c r="AI12" s="1"/>
      <c r="AJ12" s="1"/>
      <c r="AK12" s="1"/>
      <c r="AT12" s="1"/>
      <c r="AU12" s="1"/>
      <c r="AV12" s="1"/>
      <c r="AW12" s="1"/>
      <c r="AX12" s="1"/>
      <c r="AY12" s="1"/>
    </row>
    <row r="13" spans="1:51" ht="24.45" customHeight="1" thickBot="1" x14ac:dyDescent="0.35">
      <c r="D13" s="8" t="str">
        <f>IF(VPRAŠANJA!T10=VPRAŠANJA!BA10,"1P","1X")</f>
        <v>1X</v>
      </c>
      <c r="E13" s="1"/>
      <c r="F13" s="14" t="s">
        <v>11</v>
      </c>
      <c r="H13" s="1"/>
      <c r="I13" s="1"/>
      <c r="J13" s="8" t="str">
        <f>IF(VPRAŠANJA!T13=VPRAŠANJA!BA13,"4K","4X")</f>
        <v>4X</v>
      </c>
      <c r="K13" s="1"/>
      <c r="L13" s="14" t="s">
        <v>11</v>
      </c>
      <c r="M13" s="1"/>
      <c r="N13" s="14" t="s">
        <v>19</v>
      </c>
      <c r="O13" s="1"/>
      <c r="P13" s="14" t="s">
        <v>1</v>
      </c>
      <c r="Q13" s="1"/>
      <c r="R13" s="1"/>
      <c r="S13" s="25" t="str">
        <f>IF(VPRAŠANJA!T25=VPRAŠANJA!BA25,"16U","16X")</f>
        <v>16X</v>
      </c>
      <c r="T13" s="1"/>
      <c r="U13" s="14" t="s">
        <v>3</v>
      </c>
      <c r="V13" s="2"/>
      <c r="W13" s="21" t="str">
        <f>IF(VPRAŠANJA!T17=VPRAŠANJA!BA17,"8Z","8X")</f>
        <v>8X</v>
      </c>
      <c r="X13" s="2"/>
      <c r="Y13" s="2"/>
      <c r="Z13" s="14" t="s">
        <v>5</v>
      </c>
      <c r="AA13" s="2"/>
      <c r="AB13" s="10" t="s">
        <v>5</v>
      </c>
      <c r="AC13" s="2"/>
      <c r="AD13" s="2"/>
      <c r="AE13" s="1"/>
      <c r="AF13" s="1"/>
      <c r="AG13" s="29" t="s">
        <v>19</v>
      </c>
      <c r="AH13" s="1"/>
      <c r="AI13" s="1"/>
      <c r="AJ13" s="1"/>
      <c r="AK13" s="1"/>
      <c r="AT13" s="1"/>
      <c r="AU13" s="1"/>
      <c r="AV13" s="1"/>
      <c r="AW13" s="1"/>
      <c r="AX13" s="1"/>
      <c r="AY13" s="1"/>
    </row>
    <row r="14" spans="1:51" ht="24.45" customHeight="1" x14ac:dyDescent="0.3">
      <c r="D14" s="14" t="s">
        <v>18</v>
      </c>
      <c r="E14" s="1"/>
      <c r="F14" s="14" t="s">
        <v>22</v>
      </c>
      <c r="G14" s="1"/>
      <c r="H14" s="1"/>
      <c r="I14" s="1"/>
      <c r="J14" s="14" t="s">
        <v>18</v>
      </c>
      <c r="K14" s="1"/>
      <c r="L14" s="14" t="s">
        <v>0</v>
      </c>
      <c r="M14" s="1"/>
      <c r="N14" s="14" t="s">
        <v>4</v>
      </c>
      <c r="O14" s="1"/>
      <c r="P14" s="14" t="s">
        <v>10</v>
      </c>
      <c r="Q14" s="1"/>
      <c r="R14" s="1"/>
      <c r="S14" s="14" t="s">
        <v>18</v>
      </c>
      <c r="T14" s="1"/>
      <c r="U14" s="14" t="s">
        <v>1</v>
      </c>
      <c r="V14" s="2"/>
      <c r="W14" s="14" t="s">
        <v>8</v>
      </c>
      <c r="X14" s="1"/>
      <c r="Y14" s="1"/>
      <c r="Z14" s="14" t="s">
        <v>29</v>
      </c>
      <c r="AA14" s="1"/>
      <c r="AB14" s="9" t="s">
        <v>7</v>
      </c>
      <c r="AC14" s="1"/>
      <c r="AD14" s="1"/>
      <c r="AE14" s="1"/>
      <c r="AF14" s="1"/>
      <c r="AG14" s="14" t="s">
        <v>3</v>
      </c>
      <c r="AH14" s="1"/>
      <c r="AI14" s="1"/>
      <c r="AJ14" s="1"/>
      <c r="AK14" s="1"/>
      <c r="AT14" s="1"/>
      <c r="AU14" s="1"/>
      <c r="AV14" s="1"/>
      <c r="AW14" s="1"/>
      <c r="AX14" s="1"/>
      <c r="AY14" s="1"/>
    </row>
    <row r="15" spans="1:51" ht="24.45" customHeight="1" x14ac:dyDescent="0.3">
      <c r="C15" s="26" t="str">
        <f>IF(VPRAŠANJA!T26=VPRAŠANJA!BA26,"1Ž","1X")</f>
        <v>1X</v>
      </c>
      <c r="D15" s="14" t="s">
        <v>1</v>
      </c>
      <c r="E15" s="16" t="s">
        <v>2</v>
      </c>
      <c r="F15" s="14" t="s">
        <v>1</v>
      </c>
      <c r="G15" s="16" t="s">
        <v>3</v>
      </c>
      <c r="H15" s="21" t="str">
        <f>IF(VPRAŠANJA!T11=VPRAŠANJA!BA11,"2N","2X")</f>
        <v>2X</v>
      </c>
      <c r="I15" s="16" t="s">
        <v>5</v>
      </c>
      <c r="J15" s="14" t="s">
        <v>6</v>
      </c>
      <c r="K15" s="16" t="s">
        <v>7</v>
      </c>
      <c r="L15" s="22" t="s">
        <v>8</v>
      </c>
      <c r="M15" s="23" t="s">
        <v>9</v>
      </c>
      <c r="N15" s="14" t="s">
        <v>11</v>
      </c>
      <c r="O15" s="14" t="s">
        <v>10</v>
      </c>
      <c r="P15" s="14" t="s">
        <v>12</v>
      </c>
      <c r="Q15" s="16" t="s">
        <v>8</v>
      </c>
      <c r="R15" s="25" t="str">
        <f>IF(VPRAŠANJA!T20=VPRAŠANJA!BA20,"11J","11X")</f>
        <v>11X</v>
      </c>
      <c r="S15" s="33" t="s">
        <v>8</v>
      </c>
      <c r="T15" s="35" t="str">
        <f>IF(VPRAŠANJA!T22=VPRAŠANJA!BA22,"13L","13X")</f>
        <v>13X</v>
      </c>
      <c r="U15" s="36" t="s">
        <v>13</v>
      </c>
      <c r="V15" s="14" t="s">
        <v>14</v>
      </c>
      <c r="W15" s="14" t="s">
        <v>15</v>
      </c>
      <c r="X15" s="14" t="s">
        <v>2</v>
      </c>
      <c r="Y15" s="14" t="s">
        <v>13</v>
      </c>
      <c r="Z15" s="25" t="str">
        <f>IF(VPRAŠANJA!T21=VPRAŠANJA!BA21,"12A","12X")</f>
        <v>12X</v>
      </c>
      <c r="AA15" s="14" t="s">
        <v>4</v>
      </c>
      <c r="AB15" s="14" t="s">
        <v>8</v>
      </c>
      <c r="AC15" s="1"/>
      <c r="AD15" s="1"/>
      <c r="AE15" s="1"/>
      <c r="AF15" s="1"/>
      <c r="AG15" s="14" t="s">
        <v>27</v>
      </c>
      <c r="AH15" s="1"/>
      <c r="AI15" s="1"/>
      <c r="AJ15" s="1"/>
      <c r="AK15" s="1"/>
      <c r="AT15" s="1"/>
      <c r="AU15" s="1"/>
      <c r="AV15" s="1"/>
      <c r="AW15" s="1"/>
      <c r="AX15" s="1"/>
      <c r="AY15" s="1"/>
    </row>
    <row r="16" spans="1:51" ht="24.45" customHeight="1" x14ac:dyDescent="0.3">
      <c r="D16" s="14" t="s">
        <v>6</v>
      </c>
      <c r="F16" s="14" t="s">
        <v>12</v>
      </c>
      <c r="H16" s="14" t="s">
        <v>1</v>
      </c>
      <c r="J16" s="14" t="s">
        <v>24</v>
      </c>
      <c r="L16" s="14" t="s">
        <v>18</v>
      </c>
      <c r="M16" s="2"/>
      <c r="N16" s="2"/>
      <c r="O16" s="2"/>
      <c r="P16" s="14" t="s">
        <v>8</v>
      </c>
      <c r="Q16" s="2"/>
      <c r="R16" s="14" t="s">
        <v>1</v>
      </c>
      <c r="S16" s="2"/>
      <c r="T16" s="14" t="s">
        <v>1</v>
      </c>
      <c r="U16" s="2"/>
      <c r="V16" s="2"/>
      <c r="W16" s="14" t="s">
        <v>8</v>
      </c>
      <c r="X16" s="2"/>
      <c r="Y16" s="2"/>
      <c r="Z16" s="14" t="s">
        <v>22</v>
      </c>
      <c r="AA16" s="2"/>
      <c r="AB16" s="14" t="s">
        <v>4</v>
      </c>
      <c r="AC16" s="1"/>
      <c r="AD16" s="1"/>
      <c r="AE16" s="1"/>
      <c r="AF16" s="1"/>
      <c r="AG16" s="14" t="s">
        <v>5</v>
      </c>
      <c r="AH16" s="1"/>
      <c r="AI16" s="1"/>
      <c r="AJ16" s="1"/>
      <c r="AK16" s="1"/>
      <c r="AT16" s="1"/>
      <c r="AU16" s="1"/>
      <c r="AV16" s="1"/>
      <c r="AW16" s="1"/>
      <c r="AX16" s="1"/>
      <c r="AY16" s="1"/>
    </row>
    <row r="17" spans="4:51" ht="24.45" customHeight="1" x14ac:dyDescent="0.3">
      <c r="D17" s="14" t="s">
        <v>1</v>
      </c>
      <c r="F17" s="14" t="s">
        <v>4</v>
      </c>
      <c r="H17" s="14" t="s">
        <v>15</v>
      </c>
      <c r="J17" s="14" t="s">
        <v>8</v>
      </c>
      <c r="L17" s="1"/>
      <c r="M17" s="1"/>
      <c r="N17" s="1"/>
      <c r="O17" s="1"/>
      <c r="P17" s="14" t="s">
        <v>4</v>
      </c>
      <c r="Q17" s="1"/>
      <c r="R17" s="14" t="s">
        <v>27</v>
      </c>
      <c r="S17" s="1"/>
      <c r="T17" s="14" t="s">
        <v>10</v>
      </c>
      <c r="U17" s="1"/>
      <c r="V17" s="2"/>
      <c r="W17" s="14" t="s">
        <v>19</v>
      </c>
      <c r="X17" s="1"/>
      <c r="Y17" s="1"/>
      <c r="Z17" s="14" t="s">
        <v>30</v>
      </c>
      <c r="AA17" s="1"/>
      <c r="AB17" s="14" t="s">
        <v>8</v>
      </c>
      <c r="AC17" s="1"/>
      <c r="AD17" s="1"/>
      <c r="AE17" s="1"/>
      <c r="AF17" s="1"/>
      <c r="AG17" s="14" t="s">
        <v>36</v>
      </c>
      <c r="AH17" s="1"/>
      <c r="AI17" s="1"/>
      <c r="AJ17" s="1"/>
      <c r="AK17" s="1"/>
      <c r="AT17" s="1"/>
      <c r="AU17" s="1"/>
      <c r="AV17" s="1"/>
      <c r="AW17" s="1"/>
      <c r="AX17" s="1"/>
      <c r="AY17" s="1"/>
    </row>
    <row r="18" spans="4:51" ht="24.45" customHeight="1" thickBot="1" x14ac:dyDescent="0.35">
      <c r="D18" s="14" t="s">
        <v>18</v>
      </c>
      <c r="F18" s="10" t="s">
        <v>5</v>
      </c>
      <c r="H18" s="14" t="s">
        <v>11</v>
      </c>
      <c r="J18" s="14" t="s">
        <v>4</v>
      </c>
      <c r="L18" s="1"/>
      <c r="M18" s="1"/>
      <c r="N18" s="1"/>
      <c r="O18" s="1"/>
      <c r="P18" s="14" t="s">
        <v>10</v>
      </c>
      <c r="Q18" s="1"/>
      <c r="R18" s="14" t="s">
        <v>18</v>
      </c>
      <c r="S18" s="1"/>
      <c r="T18" s="1"/>
      <c r="U18" s="1"/>
      <c r="V18" s="2"/>
      <c r="W18" s="14" t="s">
        <v>5</v>
      </c>
      <c r="X18" s="1"/>
      <c r="Y18" s="1"/>
      <c r="Z18" s="14" t="s">
        <v>5</v>
      </c>
      <c r="AA18" s="1"/>
      <c r="AB18" s="14" t="s">
        <v>2</v>
      </c>
      <c r="AC18" s="1"/>
      <c r="AD18" s="1"/>
      <c r="AE18" s="1"/>
      <c r="AF18" s="1"/>
      <c r="AG18" s="14" t="s">
        <v>2</v>
      </c>
      <c r="AH18" s="1"/>
      <c r="AI18" s="1"/>
      <c r="AJ18" s="1"/>
      <c r="AK18" s="1"/>
      <c r="AT18" s="1"/>
      <c r="AU18" s="1"/>
      <c r="AV18" s="1"/>
      <c r="AW18" s="1"/>
      <c r="AX18" s="1"/>
      <c r="AY18" s="1"/>
    </row>
    <row r="19" spans="4:51" ht="24.45" customHeight="1" x14ac:dyDescent="0.3">
      <c r="D19" s="14" t="s">
        <v>4</v>
      </c>
      <c r="F19" s="5" t="s">
        <v>7</v>
      </c>
      <c r="H19" s="14" t="s">
        <v>12</v>
      </c>
      <c r="J19" s="14" t="s">
        <v>10</v>
      </c>
      <c r="L19" s="1"/>
      <c r="M19" s="1"/>
      <c r="N19" s="1"/>
      <c r="O19" s="1"/>
      <c r="P19" s="14" t="s">
        <v>7</v>
      </c>
      <c r="Q19" s="1"/>
      <c r="R19" s="14" t="s">
        <v>11</v>
      </c>
      <c r="S19" s="1"/>
      <c r="T19" s="1"/>
      <c r="U19" s="1"/>
      <c r="V19" s="2"/>
      <c r="W19" s="1"/>
      <c r="X19" s="1"/>
      <c r="Y19" s="1"/>
      <c r="Z19" s="14" t="s">
        <v>12</v>
      </c>
      <c r="AA19" s="1"/>
      <c r="AB19" s="14" t="s">
        <v>5</v>
      </c>
      <c r="AC19" s="1"/>
      <c r="AD19" s="1"/>
      <c r="AE19" s="1"/>
      <c r="AF19" s="1"/>
      <c r="AG19" s="14" t="s">
        <v>13</v>
      </c>
      <c r="AH19" s="1"/>
      <c r="AI19" s="1"/>
      <c r="AJ19" s="1"/>
      <c r="AK19" s="1"/>
      <c r="AT19" s="1"/>
      <c r="AU19" s="1"/>
      <c r="AV19" s="1"/>
      <c r="AW19" s="1"/>
      <c r="AX19" s="1"/>
      <c r="AY19" s="1"/>
    </row>
    <row r="20" spans="4:51" ht="24.45" customHeight="1" x14ac:dyDescent="0.3">
      <c r="D20" s="14" t="s">
        <v>11</v>
      </c>
      <c r="F20" s="14" t="s">
        <v>2</v>
      </c>
      <c r="H20" s="14" t="s">
        <v>5</v>
      </c>
      <c r="J20" s="14" t="s">
        <v>7</v>
      </c>
      <c r="L20" s="1"/>
      <c r="M20" s="1"/>
      <c r="N20" s="1"/>
      <c r="O20" s="1"/>
      <c r="P20" s="14" t="s">
        <v>8</v>
      </c>
      <c r="Q20" s="1"/>
      <c r="R20" s="3"/>
      <c r="S20" s="1"/>
      <c r="T20" s="1"/>
      <c r="U20" s="1"/>
      <c r="V20" s="2"/>
      <c r="W20" s="1"/>
      <c r="X20" s="1"/>
      <c r="Y20" s="1"/>
      <c r="Z20" s="14" t="s">
        <v>1</v>
      </c>
      <c r="AA20" s="1"/>
      <c r="AB20" s="1"/>
      <c r="AC20" s="1"/>
      <c r="AD20" s="1"/>
      <c r="AE20" s="1"/>
      <c r="AF20" s="1"/>
      <c r="AG20" s="14" t="s">
        <v>8</v>
      </c>
      <c r="AH20" s="1"/>
      <c r="AI20" s="1"/>
      <c r="AJ20" s="1"/>
      <c r="AK20" s="1"/>
      <c r="AS20" s="1"/>
      <c r="AT20" s="1"/>
      <c r="AU20" s="1"/>
      <c r="AV20" s="1"/>
      <c r="AW20" s="1"/>
      <c r="AX20" s="1"/>
      <c r="AY20" s="1"/>
    </row>
    <row r="21" spans="4:51" ht="24.45" customHeight="1" thickBot="1" x14ac:dyDescent="0.35">
      <c r="D21" s="10" t="s">
        <v>19</v>
      </c>
      <c r="F21" s="14" t="s">
        <v>14</v>
      </c>
      <c r="H21" s="14" t="s">
        <v>24</v>
      </c>
      <c r="J21" s="14" t="s">
        <v>8</v>
      </c>
      <c r="L21" s="1"/>
      <c r="M21" s="1"/>
      <c r="N21" s="1"/>
      <c r="O21" s="1"/>
      <c r="P21" s="1"/>
      <c r="Q21" s="1"/>
      <c r="R21" s="3"/>
      <c r="S21" s="1"/>
      <c r="T21" s="1"/>
      <c r="U21" s="26" t="str">
        <f>IF(VPRAŠANJA!T31=VPRAŠANJA!BA31,"6P","6X")</f>
        <v>6X</v>
      </c>
      <c r="V21" s="14" t="s">
        <v>8</v>
      </c>
      <c r="W21" s="14" t="s">
        <v>2</v>
      </c>
      <c r="X21" s="14" t="s">
        <v>8</v>
      </c>
      <c r="Y21" s="14" t="s">
        <v>24</v>
      </c>
      <c r="Z21" s="14" t="s">
        <v>8</v>
      </c>
      <c r="AA21" s="1"/>
      <c r="AC21" s="26" t="str">
        <f>IF(VPRAŠANJA!T27=VPRAŠANJA!BA27,"2V","2X")</f>
        <v>2X</v>
      </c>
      <c r="AD21" s="14" t="s">
        <v>11</v>
      </c>
      <c r="AE21" s="14" t="s">
        <v>27</v>
      </c>
      <c r="AF21" s="14" t="s">
        <v>4</v>
      </c>
      <c r="AG21" s="14" t="s">
        <v>13</v>
      </c>
      <c r="AH21" s="14" t="s">
        <v>8</v>
      </c>
      <c r="AI21" s="14" t="s">
        <v>7</v>
      </c>
      <c r="AJ21" s="3"/>
      <c r="AK21" s="3"/>
      <c r="AS21" s="1"/>
      <c r="AT21" s="1"/>
      <c r="AU21" s="1"/>
      <c r="AV21" s="1"/>
      <c r="AW21" s="1"/>
      <c r="AX21" s="1"/>
      <c r="AY21" s="1"/>
    </row>
    <row r="22" spans="4:51" ht="24.45" customHeight="1" x14ac:dyDescent="0.3">
      <c r="D22" s="9" t="s">
        <v>12</v>
      </c>
      <c r="F22" s="14" t="s">
        <v>15</v>
      </c>
      <c r="H22" s="14" t="s">
        <v>4</v>
      </c>
      <c r="J22" s="2"/>
      <c r="L22" s="1"/>
      <c r="M22" s="2"/>
      <c r="N22" s="2"/>
      <c r="O22" s="2"/>
      <c r="P22" s="1"/>
      <c r="Q22" s="2"/>
      <c r="R22" s="3"/>
      <c r="S22" s="2"/>
      <c r="T22" s="2"/>
      <c r="U22" s="2"/>
      <c r="V22" s="2"/>
      <c r="W22" s="3"/>
      <c r="X22" s="3"/>
      <c r="Y22" s="3"/>
      <c r="Z22" s="14" t="s">
        <v>12</v>
      </c>
      <c r="AA22" s="3"/>
      <c r="AB22" s="1"/>
      <c r="AC22" s="1"/>
      <c r="AD22" s="1"/>
      <c r="AE22" s="1"/>
      <c r="AF22" s="1"/>
      <c r="AG22" s="14" t="s">
        <v>1</v>
      </c>
      <c r="AH22" s="1"/>
      <c r="AI22" s="1"/>
      <c r="AJ22" s="1"/>
      <c r="AK22" s="1"/>
      <c r="AL22" s="1"/>
      <c r="AS22" s="1"/>
      <c r="AT22" s="1"/>
    </row>
    <row r="23" spans="4:51" ht="24.45" customHeight="1" x14ac:dyDescent="0.3">
      <c r="D23" s="14" t="s">
        <v>18</v>
      </c>
      <c r="G23" s="26" t="str">
        <f>IF(VPRAŠANJA!T28=VPRAŠANJA!BA28,"3K","3X")</f>
        <v>3X</v>
      </c>
      <c r="H23" s="14" t="s">
        <v>5</v>
      </c>
      <c r="I23" s="14" t="s">
        <v>9</v>
      </c>
      <c r="J23" s="2"/>
      <c r="L23" s="7" t="str">
        <f>IF(VPRAŠANJA!T30=VPRAŠANJA!BA30,"5D","5X")</f>
        <v>5X</v>
      </c>
      <c r="M23" s="14" t="s">
        <v>11</v>
      </c>
      <c r="N23" s="14" t="s">
        <v>15</v>
      </c>
      <c r="O23" s="14" t="s">
        <v>18</v>
      </c>
      <c r="P23" s="6" t="s">
        <v>1</v>
      </c>
      <c r="Q23" s="4" t="s">
        <v>0</v>
      </c>
      <c r="R23" s="14" t="s">
        <v>1</v>
      </c>
      <c r="S23" s="14" t="s">
        <v>2</v>
      </c>
      <c r="T23" s="14" t="s">
        <v>1</v>
      </c>
      <c r="U23" s="14" t="s">
        <v>3</v>
      </c>
      <c r="V23" s="14" t="s">
        <v>4</v>
      </c>
      <c r="W23" s="14" t="s">
        <v>5</v>
      </c>
      <c r="X23" s="14" t="s">
        <v>6</v>
      </c>
      <c r="Y23" s="14" t="s">
        <v>7</v>
      </c>
      <c r="Z23" s="33" t="s">
        <v>1</v>
      </c>
      <c r="AA23" s="32" t="s">
        <v>9</v>
      </c>
      <c r="AB23" s="14" t="s">
        <v>11</v>
      </c>
      <c r="AC23" s="14" t="s">
        <v>19</v>
      </c>
      <c r="AD23" s="14" t="s">
        <v>1</v>
      </c>
      <c r="AE23" s="14" t="s">
        <v>3</v>
      </c>
      <c r="AF23" s="14" t="s">
        <v>8</v>
      </c>
      <c r="AG23" s="14" t="s">
        <v>19</v>
      </c>
      <c r="AH23" s="14" t="s">
        <v>1</v>
      </c>
      <c r="AI23" s="1"/>
      <c r="AJ23" s="1"/>
      <c r="AK23" s="1"/>
      <c r="AL23" s="1"/>
      <c r="AS23" s="1"/>
      <c r="AT23" s="1"/>
      <c r="AU23" s="1"/>
      <c r="AV23" s="1"/>
      <c r="AW23" s="1"/>
      <c r="AX23" s="1"/>
      <c r="AY23" s="1"/>
    </row>
    <row r="24" spans="4:51" ht="24.45" customHeight="1" x14ac:dyDescent="0.3">
      <c r="D24" s="14" t="s">
        <v>20</v>
      </c>
      <c r="H24" s="14" t="s">
        <v>7</v>
      </c>
      <c r="J24" s="2"/>
      <c r="L24" s="1"/>
      <c r="M24" s="2"/>
      <c r="N24" s="2"/>
      <c r="O24" s="2"/>
      <c r="P24" s="2"/>
      <c r="Q24" s="2"/>
      <c r="R24" s="2"/>
      <c r="S24" s="2"/>
      <c r="T24" s="2"/>
      <c r="U24" s="2"/>
      <c r="V24" s="2"/>
      <c r="W24" s="3"/>
      <c r="X24" s="3"/>
      <c r="Y24" s="3"/>
      <c r="Z24" s="14" t="s">
        <v>18</v>
      </c>
      <c r="AA24" s="2"/>
      <c r="AB24" s="3"/>
      <c r="AC24" s="1"/>
      <c r="AD24" s="1"/>
      <c r="AE24" s="1"/>
      <c r="AF24" s="1"/>
      <c r="AG24" s="1"/>
      <c r="AH24" s="1"/>
      <c r="AI24" s="1"/>
      <c r="AJ24" s="1"/>
      <c r="AK24" s="1"/>
      <c r="AL24" s="1"/>
      <c r="AS24" s="1"/>
      <c r="AT24" s="1"/>
      <c r="AU24" s="1"/>
      <c r="AV24" s="1"/>
      <c r="AW24" s="1"/>
      <c r="AX24" s="1"/>
      <c r="AY24" s="1"/>
    </row>
    <row r="25" spans="4:51" ht="24.45" customHeight="1" x14ac:dyDescent="0.3">
      <c r="D25" s="1"/>
      <c r="J25" s="2"/>
      <c r="L25" s="1"/>
      <c r="M25" s="1"/>
      <c r="N25" s="1"/>
      <c r="O25" s="1"/>
      <c r="P25" s="1"/>
      <c r="Q25" s="1"/>
      <c r="R25" s="1"/>
      <c r="S25" s="1"/>
      <c r="T25" s="1"/>
      <c r="U25" s="1"/>
      <c r="V25" s="2"/>
      <c r="W25" s="27"/>
      <c r="X25" s="1"/>
      <c r="Y25" s="1"/>
      <c r="Z25" s="1"/>
      <c r="AA25" s="1"/>
      <c r="AB25" s="1"/>
      <c r="AC25" s="1"/>
      <c r="AD25" s="1"/>
      <c r="AE25" s="1"/>
      <c r="AF25" s="1"/>
      <c r="AG25" s="1"/>
      <c r="AH25" s="1"/>
      <c r="AI25" s="1"/>
      <c r="AJ25" s="1"/>
      <c r="AK25" s="1"/>
      <c r="AL25" s="1"/>
      <c r="AS25" s="1"/>
      <c r="AT25" s="1"/>
      <c r="AU25" s="1"/>
      <c r="AV25" s="1"/>
      <c r="AW25" s="1"/>
      <c r="AX25" s="1"/>
      <c r="AY25" s="1"/>
    </row>
    <row r="26" spans="4:51" ht="24.45" customHeight="1" x14ac:dyDescent="0.3"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  <c r="AL26" s="1"/>
      <c r="AS26" s="1"/>
      <c r="AT26" s="1"/>
      <c r="AU26" s="1"/>
      <c r="AV26" s="1"/>
      <c r="AW26" s="1"/>
      <c r="AX26" s="1"/>
      <c r="AY26" s="1"/>
    </row>
    <row r="27" spans="4:51" ht="24.45" customHeight="1" x14ac:dyDescent="0.3">
      <c r="AW27" s="1"/>
      <c r="AX27" s="1"/>
      <c r="AY27" s="1"/>
    </row>
    <row r="28" spans="4:51" ht="24.45" customHeight="1" x14ac:dyDescent="0.3">
      <c r="AW28" s="1"/>
      <c r="AX28" s="1"/>
      <c r="AY28" s="1"/>
    </row>
    <row r="29" spans="4:51" ht="24.45" customHeight="1" x14ac:dyDescent="0.3">
      <c r="AW29" s="1"/>
      <c r="AX29" s="1"/>
      <c r="AY29" s="1"/>
    </row>
    <row r="30" spans="4:51" ht="24.45" customHeight="1" x14ac:dyDescent="0.3">
      <c r="AW30" s="1"/>
      <c r="AX30" s="1"/>
      <c r="AY30" s="1"/>
    </row>
    <row r="31" spans="4:51" ht="24.45" customHeight="1" x14ac:dyDescent="0.3">
      <c r="AW31" s="1"/>
      <c r="AX31" s="1"/>
      <c r="AY31" s="1"/>
    </row>
    <row r="32" spans="4:51" ht="24.45" customHeight="1" x14ac:dyDescent="0.3">
      <c r="AW32" s="1"/>
      <c r="AX32" s="1"/>
      <c r="AY32" s="1"/>
    </row>
    <row r="33" spans="49:51" ht="24.45" customHeight="1" x14ac:dyDescent="0.3">
      <c r="AW33" s="1"/>
      <c r="AX33" s="1"/>
      <c r="AY33" s="1"/>
    </row>
    <row r="34" spans="49:51" ht="24.45" customHeight="1" x14ac:dyDescent="0.3">
      <c r="AW34" s="1"/>
      <c r="AX34" s="1"/>
      <c r="AY34" s="1"/>
    </row>
    <row r="35" spans="49:51" ht="24.45" customHeight="1" x14ac:dyDescent="0.3">
      <c r="AW35" s="1"/>
      <c r="AX35" s="1"/>
      <c r="AY35" s="1"/>
    </row>
    <row r="36" spans="49:51" ht="24.45" customHeight="1" x14ac:dyDescent="0.3">
      <c r="AW36" s="1"/>
      <c r="AX36" s="1"/>
      <c r="AY36" s="1"/>
    </row>
    <row r="37" spans="49:51" ht="24.45" customHeight="1" x14ac:dyDescent="0.3">
      <c r="AW37" s="1"/>
      <c r="AX37" s="1"/>
      <c r="AY37" s="1"/>
    </row>
    <row r="38" spans="49:51" ht="24.45" customHeight="1" x14ac:dyDescent="0.3">
      <c r="AW38" s="1"/>
      <c r="AX38" s="1"/>
      <c r="AY38" s="1"/>
    </row>
    <row r="39" spans="49:51" ht="24.45" customHeight="1" x14ac:dyDescent="0.3">
      <c r="AW39" s="1"/>
      <c r="AX39" s="1"/>
      <c r="AY39" s="1"/>
    </row>
    <row r="40" spans="49:51" ht="24.45" customHeight="1" x14ac:dyDescent="0.3">
      <c r="AW40" s="1"/>
      <c r="AX40" s="1"/>
      <c r="AY40" s="1"/>
    </row>
    <row r="41" spans="49:51" ht="24.45" customHeight="1" x14ac:dyDescent="0.3">
      <c r="AX41" s="1"/>
    </row>
    <row r="42" spans="49:51" ht="24.45" customHeight="1" x14ac:dyDescent="0.3">
      <c r="AX42" s="1"/>
    </row>
    <row r="43" spans="49:51" ht="24.45" customHeight="1" x14ac:dyDescent="0.3">
      <c r="AX43" s="1"/>
    </row>
    <row r="44" spans="49:51" ht="24.45" customHeight="1" x14ac:dyDescent="0.3">
      <c r="AX44" s="1"/>
    </row>
    <row r="45" spans="49:51" ht="24.45" customHeight="1" x14ac:dyDescent="0.3">
      <c r="AX45" s="1"/>
    </row>
    <row r="46" spans="49:51" ht="24.45" customHeight="1" x14ac:dyDescent="0.3">
      <c r="AX46" s="1"/>
    </row>
    <row r="47" spans="49:51" ht="24.45" customHeight="1" x14ac:dyDescent="0.3">
      <c r="AX47" s="1"/>
    </row>
    <row r="48" spans="49:51" ht="24.45" customHeight="1" x14ac:dyDescent="0.3">
      <c r="AX48" s="1"/>
    </row>
    <row r="49" spans="50:50" ht="24.45" customHeight="1" x14ac:dyDescent="0.3">
      <c r="AX49" s="1"/>
    </row>
    <row r="50" spans="50:50" ht="24.45" customHeight="1" x14ac:dyDescent="0.3"/>
    <row r="51" spans="50:50" ht="24.45" customHeight="1" x14ac:dyDescent="0.3"/>
    <row r="52" spans="50:50" ht="24.45" customHeight="1" x14ac:dyDescent="0.3"/>
    <row r="53" spans="50:50" ht="24.45" customHeight="1" x14ac:dyDescent="0.3"/>
    <row r="54" spans="50:50" ht="24.45" customHeight="1" x14ac:dyDescent="0.3"/>
    <row r="55" spans="50:50" ht="24.45" customHeight="1" x14ac:dyDescent="0.3"/>
    <row r="56" spans="50:50" ht="24.45" customHeight="1" x14ac:dyDescent="0.3"/>
    <row r="57" spans="50:50" ht="24.45" customHeight="1" x14ac:dyDescent="0.3"/>
    <row r="58" spans="50:50" ht="24.45" customHeight="1" x14ac:dyDescent="0.3"/>
    <row r="59" spans="50:50" ht="24.45" customHeight="1" x14ac:dyDescent="0.3"/>
    <row r="60" spans="50:50" ht="24.45" customHeight="1" x14ac:dyDescent="0.3"/>
    <row r="61" spans="50:50" ht="24.45" customHeight="1" x14ac:dyDescent="0.3"/>
    <row r="62" spans="50:50" ht="24.45" customHeight="1" x14ac:dyDescent="0.3"/>
    <row r="63" spans="50:50" ht="24.45" customHeight="1" x14ac:dyDescent="0.3"/>
    <row r="64" spans="50:50" ht="24.45" customHeight="1" x14ac:dyDescent="0.3"/>
    <row r="65" ht="24.45" customHeight="1" x14ac:dyDescent="0.3"/>
    <row r="66" ht="24.45" customHeight="1" x14ac:dyDescent="0.3"/>
    <row r="67" ht="24.45" customHeight="1" x14ac:dyDescent="0.3"/>
    <row r="68" ht="24.45" customHeight="1" x14ac:dyDescent="0.3"/>
    <row r="69" ht="24.45" customHeight="1" x14ac:dyDescent="0.3"/>
    <row r="70" ht="24.45" customHeight="1" x14ac:dyDescent="0.3"/>
    <row r="71" ht="24.45" customHeight="1" x14ac:dyDescent="0.3"/>
    <row r="72" ht="24.45" customHeight="1" x14ac:dyDescent="0.3"/>
    <row r="73" ht="24.45" customHeight="1" x14ac:dyDescent="0.3"/>
    <row r="74" ht="24.45" customHeight="1" x14ac:dyDescent="0.3"/>
    <row r="75" ht="24.45" customHeight="1" x14ac:dyDescent="0.3"/>
    <row r="76" ht="24.45" customHeight="1" x14ac:dyDescent="0.3"/>
    <row r="77" ht="24.45" customHeight="1" x14ac:dyDescent="0.3"/>
    <row r="78" ht="24.45" customHeight="1" x14ac:dyDescent="0.3"/>
    <row r="79" ht="24.45" customHeight="1" x14ac:dyDescent="0.3"/>
    <row r="80" ht="24.45" customHeight="1" x14ac:dyDescent="0.3"/>
    <row r="81" ht="24.45" customHeight="1" x14ac:dyDescent="0.3"/>
    <row r="82" ht="24.45" customHeight="1" x14ac:dyDescent="0.3"/>
    <row r="83" ht="24.45" customHeight="1" x14ac:dyDescent="0.3"/>
    <row r="84" ht="24.45" customHeight="1" x14ac:dyDescent="0.3"/>
    <row r="85" ht="24.45" customHeight="1" x14ac:dyDescent="0.3"/>
    <row r="86" ht="24.45" customHeight="1" x14ac:dyDescent="0.3"/>
    <row r="87" ht="24.45" customHeight="1" x14ac:dyDescent="0.3"/>
    <row r="88" ht="24.45" customHeight="1" x14ac:dyDescent="0.3"/>
    <row r="89" ht="24.45" customHeight="1" x14ac:dyDescent="0.3"/>
    <row r="90" ht="24.45" customHeight="1" x14ac:dyDescent="0.3"/>
    <row r="91" ht="24.45" customHeight="1" x14ac:dyDescent="0.3"/>
    <row r="92" ht="24.45" customHeight="1" x14ac:dyDescent="0.3"/>
    <row r="93" ht="24.45" customHeight="1" x14ac:dyDescent="0.3"/>
    <row r="94" ht="24.45" customHeight="1" x14ac:dyDescent="0.3"/>
    <row r="95" ht="24.45" customHeight="1" x14ac:dyDescent="0.3"/>
    <row r="96" ht="24.45" customHeight="1" x14ac:dyDescent="0.3"/>
    <row r="97" ht="24.45" customHeight="1" x14ac:dyDescent="0.3"/>
    <row r="98" ht="24.45" customHeight="1" x14ac:dyDescent="0.3"/>
    <row r="99" ht="24.45" customHeight="1" x14ac:dyDescent="0.3"/>
    <row r="100" ht="24.45" customHeight="1" x14ac:dyDescent="0.3"/>
    <row r="101" ht="24.45" customHeight="1" x14ac:dyDescent="0.3"/>
    <row r="102" ht="24.45" customHeight="1" x14ac:dyDescent="0.3"/>
    <row r="103" ht="24.45" customHeight="1" x14ac:dyDescent="0.3"/>
    <row r="104" ht="24.45" customHeight="1" x14ac:dyDescent="0.3"/>
    <row r="105" ht="24.45" customHeight="1" x14ac:dyDescent="0.3"/>
    <row r="106" ht="24.45" customHeight="1" x14ac:dyDescent="0.3"/>
    <row r="107" ht="24.45" customHeight="1" x14ac:dyDescent="0.3"/>
    <row r="108" ht="24.45" customHeight="1" x14ac:dyDescent="0.3"/>
    <row r="109" ht="24.45" customHeight="1" x14ac:dyDescent="0.3"/>
    <row r="110" ht="24.45" customHeight="1" x14ac:dyDescent="0.3"/>
    <row r="111" ht="24.45" customHeight="1" x14ac:dyDescent="0.3"/>
    <row r="112" ht="24.45" customHeight="1" x14ac:dyDescent="0.3"/>
    <row r="113" ht="24.45" customHeight="1" x14ac:dyDescent="0.3"/>
    <row r="114" ht="24.45" customHeight="1" x14ac:dyDescent="0.3"/>
    <row r="115" ht="24.45" customHeight="1" x14ac:dyDescent="0.3"/>
    <row r="116" ht="24.45" customHeight="1" x14ac:dyDescent="0.3"/>
    <row r="117" ht="24.45" customHeight="1" x14ac:dyDescent="0.3"/>
    <row r="118" ht="24.45" customHeight="1" x14ac:dyDescent="0.3"/>
    <row r="119" ht="24.45" customHeight="1" x14ac:dyDescent="0.3"/>
    <row r="120" ht="24.45" customHeight="1" x14ac:dyDescent="0.3"/>
    <row r="121" ht="24.45" customHeight="1" x14ac:dyDescent="0.3"/>
    <row r="122" ht="24.45" customHeight="1" x14ac:dyDescent="0.3"/>
    <row r="123" ht="24.45" customHeight="1" x14ac:dyDescent="0.3"/>
    <row r="124" ht="24.45" customHeight="1" x14ac:dyDescent="0.3"/>
    <row r="125" ht="24.45" customHeight="1" x14ac:dyDescent="0.3"/>
    <row r="126" ht="24.45" customHeight="1" x14ac:dyDescent="0.3"/>
    <row r="127" ht="24.45" customHeight="1" x14ac:dyDescent="0.3"/>
    <row r="128" ht="24.45" customHeight="1" x14ac:dyDescent="0.3"/>
    <row r="129" ht="24.45" customHeight="1" x14ac:dyDescent="0.3"/>
    <row r="130" ht="24.45" customHeight="1" x14ac:dyDescent="0.3"/>
    <row r="131" ht="24.45" customHeight="1" x14ac:dyDescent="0.3"/>
    <row r="132" ht="24.45" customHeight="1" x14ac:dyDescent="0.3"/>
    <row r="133" ht="24.45" customHeight="1" x14ac:dyDescent="0.3"/>
    <row r="134" ht="24.45" customHeight="1" x14ac:dyDescent="0.3"/>
    <row r="135" ht="24.45" customHeight="1" x14ac:dyDescent="0.3"/>
    <row r="136" ht="24.45" customHeight="1" x14ac:dyDescent="0.3"/>
    <row r="137" ht="24.45" customHeight="1" x14ac:dyDescent="0.3"/>
    <row r="138" ht="24.45" customHeight="1" x14ac:dyDescent="0.3"/>
    <row r="139" ht="24.45" customHeight="1" x14ac:dyDescent="0.3"/>
    <row r="140" ht="24.45" customHeight="1" x14ac:dyDescent="0.3"/>
    <row r="141" ht="24.45" customHeight="1" x14ac:dyDescent="0.3"/>
    <row r="142" ht="24.45" customHeight="1" x14ac:dyDescent="0.3"/>
    <row r="143" ht="24.45" customHeight="1" x14ac:dyDescent="0.3"/>
    <row r="144" ht="24.45" customHeight="1" x14ac:dyDescent="0.3"/>
    <row r="145" ht="24.45" customHeight="1" x14ac:dyDescent="0.3"/>
    <row r="146" ht="24.45" customHeight="1" x14ac:dyDescent="0.3"/>
    <row r="147" ht="24.45" customHeight="1" x14ac:dyDescent="0.3"/>
    <row r="148" ht="24.45" customHeight="1" x14ac:dyDescent="0.3"/>
    <row r="149" ht="24.45" customHeight="1" x14ac:dyDescent="0.3"/>
    <row r="150" ht="24.45" customHeight="1" x14ac:dyDescent="0.3"/>
    <row r="151" ht="24.45" customHeight="1" x14ac:dyDescent="0.3"/>
    <row r="152" ht="24.45" customHeight="1" x14ac:dyDescent="0.3"/>
    <row r="153" ht="24.45" customHeight="1" x14ac:dyDescent="0.3"/>
    <row r="154" ht="24.45" customHeight="1" x14ac:dyDescent="0.3"/>
    <row r="155" ht="24.45" customHeight="1" x14ac:dyDescent="0.3"/>
    <row r="156" ht="24.45" customHeight="1" x14ac:dyDescent="0.3"/>
    <row r="157" ht="24.45" customHeight="1" x14ac:dyDescent="0.3"/>
    <row r="158" ht="24.45" customHeight="1" x14ac:dyDescent="0.3"/>
    <row r="159" ht="24.45" customHeight="1" x14ac:dyDescent="0.3"/>
    <row r="160" ht="24.45" customHeight="1" x14ac:dyDescent="0.3"/>
    <row r="161" ht="24.45" customHeight="1" x14ac:dyDescent="0.3"/>
    <row r="162" ht="24.45" customHeight="1" x14ac:dyDescent="0.3"/>
    <row r="163" ht="24.45" customHeight="1" x14ac:dyDescent="0.3"/>
    <row r="164" ht="24.45" customHeight="1" x14ac:dyDescent="0.3"/>
    <row r="165" ht="24.45" customHeight="1" x14ac:dyDescent="0.3"/>
    <row r="166" ht="24.45" customHeight="1" x14ac:dyDescent="0.3"/>
    <row r="167" ht="24.45" customHeight="1" x14ac:dyDescent="0.3"/>
    <row r="168" ht="24.45" customHeight="1" x14ac:dyDescent="0.3"/>
    <row r="169" ht="24.45" customHeight="1" x14ac:dyDescent="0.3"/>
  </sheetData>
  <hyperlinks>
    <hyperlink ref="H15" location="'2P'!A1" display="'2P'!A1"/>
    <hyperlink ref="F10" location="'3P'!A1" display="'3P'!A1"/>
    <hyperlink ref="P9" location="'6P'!A1" display="'6P'!A1"/>
    <hyperlink ref="U11" location="'9P'!A1" display="'9P'!A1"/>
    <hyperlink ref="W13" location="'8P'!A1" display="'8P'!A1"/>
    <hyperlink ref="Z6" location="'10P'!A1" display="'10P'!A1"/>
    <hyperlink ref="Z15" location="'12P'!A1" display="'12P'!A1"/>
    <hyperlink ref="AB7" location="'14P'!A1" display="'14P'!A1"/>
    <hyperlink ref="AG9" location="'15P'!A1" display="'15P'!A1"/>
    <hyperlink ref="S13" location="'16P'!A1" display="'16P'!A1"/>
    <hyperlink ref="AC21" location="'17P'!A1" display="'17P'!A1"/>
    <hyperlink ref="G23" location="'18K'!A1" display="'18K'!A1"/>
    <hyperlink ref="A11" location="'19P'!A1" display="'19P'!A1"/>
    <hyperlink ref="U21" location="'20P'!A1" display="'20P'!A1"/>
    <hyperlink ref="AD10" location="'21P'!A1" display="'21P'!A1"/>
    <hyperlink ref="L12" location="'5P'!A1" display="'5P'!A1"/>
    <hyperlink ref="N9" location="'7P'!A1" display="'7P'!A1"/>
    <hyperlink ref="R15" location="'11P'!A1" display="'11P'!A1"/>
    <hyperlink ref="C15" location="'22P'!A1" display="'22P'!A1"/>
    <hyperlink ref="J13" location="'4P'!A1" display="'4P'!A1"/>
    <hyperlink ref="T15" location="'13P'!A1" display="'13P'!A1"/>
  </hyperlinks>
  <pageMargins left="0.7" right="0.7" top="0.75" bottom="0.75" header="0.3" footer="0.3"/>
  <pageSetup paperSize="9" orientation="portrait" r:id="rId1"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70" zoomScaleNormal="7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70" zoomScaleNormal="7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80" zoomScaleNormal="80" workbookViewId="0">
      <selection activeCell="V30" sqref="V30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60" zoomScaleNormal="60" workbookViewId="0">
      <selection activeCell="X31" sqref="X31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90" zoomScaleNormal="90" workbookViewId="0">
      <selection activeCell="N34" sqref="N34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B1" zoomScale="30" zoomScaleNormal="3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>
      <selection activeCell="R72" sqref="R7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I31" sqref="I31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N33" sqref="N33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60" zoomScaleNormal="6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60" zoomScaleNormal="6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50" zoomScaleNormal="50" workbookViewId="0">
      <selection activeCell="D79" sqref="D79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70" zoomScaleNormal="7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50" zoomScaleNormal="5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4" zoomScale="40" zoomScaleNormal="40" workbookViewId="0">
      <selection activeCell="Z109" sqref="Z109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O37" sqref="O37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>
      <selection activeCell="T84" sqref="T84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50" zoomScaleNormal="5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70" zoomScaleNormal="7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40" zoomScaleNormal="40" workbookViewId="0"/>
  </sheetViews>
  <sheetFormatPr defaultRowHeight="14.4" x14ac:dyDescent="0.3"/>
  <sheetData/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Delovni listi</vt:lpstr>
      </vt:variant>
      <vt:variant>
        <vt:i4>48</vt:i4>
      </vt:variant>
    </vt:vector>
  </HeadingPairs>
  <TitlesOfParts>
    <vt:vector size="48" baseType="lpstr">
      <vt:lpstr>PUZLA_REŠITVE</vt:lpstr>
      <vt:lpstr>VPRAŠANJA</vt:lpstr>
      <vt:lpstr>PUZLA</vt:lpstr>
      <vt:lpstr>1</vt:lpstr>
      <vt:lpstr>2</vt:lpstr>
      <vt:lpstr>3</vt:lpstr>
      <vt:lpstr>4</vt:lpstr>
      <vt:lpstr>5</vt:lpstr>
      <vt:lpstr>6</vt:lpstr>
      <vt:lpstr>7</vt:lpstr>
      <vt:lpstr>8</vt:lpstr>
      <vt:lpstr>9</vt:lpstr>
      <vt:lpstr>10</vt:lpstr>
      <vt:lpstr>11</vt:lpstr>
      <vt:lpstr>12</vt:lpstr>
      <vt:lpstr>13</vt:lpstr>
      <vt:lpstr>14</vt:lpstr>
      <vt:lpstr>15</vt:lpstr>
      <vt:lpstr>16</vt:lpstr>
      <vt:lpstr>17</vt:lpstr>
      <vt:lpstr>18</vt:lpstr>
      <vt:lpstr>19</vt:lpstr>
      <vt:lpstr>20</vt:lpstr>
      <vt:lpstr>21</vt:lpstr>
      <vt:lpstr>22</vt:lpstr>
      <vt:lpstr>23</vt:lpstr>
      <vt:lpstr>2P</vt:lpstr>
      <vt:lpstr>3P</vt:lpstr>
      <vt:lpstr>4P</vt:lpstr>
      <vt:lpstr>5P</vt:lpstr>
      <vt:lpstr>6P</vt:lpstr>
      <vt:lpstr>7P</vt:lpstr>
      <vt:lpstr>8P</vt:lpstr>
      <vt:lpstr>9P</vt:lpstr>
      <vt:lpstr>10P</vt:lpstr>
      <vt:lpstr>11P</vt:lpstr>
      <vt:lpstr>12P</vt:lpstr>
      <vt:lpstr>13P</vt:lpstr>
      <vt:lpstr>14P</vt:lpstr>
      <vt:lpstr>15P</vt:lpstr>
      <vt:lpstr>16P</vt:lpstr>
      <vt:lpstr>17P</vt:lpstr>
      <vt:lpstr>18K</vt:lpstr>
      <vt:lpstr>19P</vt:lpstr>
      <vt:lpstr>20P</vt:lpstr>
      <vt:lpstr>21P</vt:lpstr>
      <vt:lpstr>22P</vt:lpstr>
      <vt:lpstr>23P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Janez</dc:creator>
  <cp:lastModifiedBy>Janez</cp:lastModifiedBy>
  <cp:lastPrinted>2017-03-23T05:26:26Z</cp:lastPrinted>
  <dcterms:created xsi:type="dcterms:W3CDTF">2017-01-01T12:21:50Z</dcterms:created>
  <dcterms:modified xsi:type="dcterms:W3CDTF">2018-03-20T02:56:07Z</dcterms:modified>
</cp:coreProperties>
</file>