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comments2.xml" ContentType="application/vnd.openxmlformats-officedocument.spreadsheetml.comments+xml"/>
  <Override PartName="/xl/drawings/drawing2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53222"/>
  <mc:AlternateContent xmlns:mc="http://schemas.openxmlformats.org/markup-compatibility/2006">
    <mc:Choice Requires="x15">
      <x15ac:absPath xmlns:x15ac="http://schemas.microsoft.com/office/spreadsheetml/2010/11/ac" url="F:\_shramba\Niš_obisk_Kranj_obisk_2018\"/>
    </mc:Choice>
  </mc:AlternateContent>
  <bookViews>
    <workbookView xWindow="0" yWindow="0" windowWidth="23040" windowHeight="8832"/>
  </bookViews>
  <sheets>
    <sheet name="pitanja" sheetId="5" r:id="rId1"/>
    <sheet name="PUZLA" sheetId="3" r:id="rId2"/>
    <sheet name="1" sheetId="7" r:id="rId3"/>
    <sheet name="2" sheetId="8" r:id="rId4"/>
    <sheet name="3" sheetId="10" r:id="rId5"/>
    <sheet name="4" sheetId="11" r:id="rId6"/>
    <sheet name="5" sheetId="12" r:id="rId7"/>
    <sheet name="6" sheetId="13" r:id="rId8"/>
    <sheet name="7" sheetId="14" r:id="rId9"/>
    <sheet name="8" sheetId="15" r:id="rId10"/>
    <sheet name="9" sheetId="25" r:id="rId11"/>
    <sheet name="1." sheetId="17" r:id="rId12"/>
    <sheet name="2." sheetId="18" r:id="rId13"/>
    <sheet name="3." sheetId="19" r:id="rId14"/>
    <sheet name="4." sheetId="20" r:id="rId15"/>
    <sheet name="5." sheetId="21" r:id="rId16"/>
    <sheet name="6." sheetId="22" r:id="rId17"/>
    <sheet name="7." sheetId="23" r:id="rId18"/>
    <sheet name="8." sheetId="24" r:id="rId19"/>
    <sheet name="ZLAGANJE" sheetId="27" state="hidden" r:id="rId20"/>
    <sheet name="biljke" sheetId="26" state="hidden" r:id="rId21"/>
    <sheet name="PRIMER" sheetId="1" state="hidden" r:id="rId22"/>
    <sheet name="List1" sheetId="6" state="hidden" r:id="rId23"/>
  </sheets>
  <calcPr calcId="152511"/>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D20" i="3" l="1"/>
  <c r="F15" i="3"/>
  <c r="G7" i="3"/>
  <c r="T6" i="3"/>
  <c r="N12" i="3"/>
  <c r="I9" i="3"/>
  <c r="R14" i="3"/>
  <c r="W22" i="3"/>
  <c r="E12" i="3"/>
  <c r="B20" i="3" l="1"/>
  <c r="U11" i="3"/>
  <c r="X13" i="3"/>
  <c r="L17" i="3"/>
  <c r="P17" i="3"/>
  <c r="S13" i="3"/>
  <c r="M13" i="3"/>
  <c r="P8" i="3"/>
  <c r="T1" i="1" l="1"/>
  <c r="E35" i="1"/>
  <c r="N33" i="1"/>
  <c r="J31" i="1"/>
  <c r="U29" i="1"/>
  <c r="AB14" i="1"/>
  <c r="AG3" i="1"/>
  <c r="AD1" i="1"/>
  <c r="Z7" i="1"/>
  <c r="X9" i="1"/>
  <c r="T10" i="1"/>
  <c r="R7" i="1"/>
  <c r="P10" i="1"/>
  <c r="N11" i="1"/>
  <c r="L11" i="1"/>
  <c r="J8" i="1"/>
  <c r="G4" i="1"/>
  <c r="E6" i="1"/>
  <c r="C10" i="1"/>
  <c r="A14" i="1"/>
</calcChain>
</file>

<file path=xl/comments1.xml><?xml version="1.0" encoding="utf-8"?>
<comments xmlns="http://schemas.openxmlformats.org/spreadsheetml/2006/main">
  <authors>
    <author>Janez</author>
  </authors>
  <commentList>
    <comment ref="T6" authorId="0" shapeId="0">
      <text>
        <r>
          <rPr>
            <b/>
            <sz val="11"/>
            <color indexed="81"/>
            <rFont val="Segoe UI"/>
            <family val="2"/>
            <charset val="238"/>
          </rPr>
          <t>namirnica iz prirode, koja se riba, a manje "suzna" varijanta je nakon guljenja narezati korijen hrena na kockice i zatim usitniti</t>
        </r>
        <r>
          <rPr>
            <sz val="11"/>
            <color indexed="81"/>
            <rFont val="Segoe UI"/>
            <family val="2"/>
            <charset val="238"/>
          </rPr>
          <t xml:space="preserve">
</t>
        </r>
      </text>
    </comment>
    <comment ref="G7" authorId="0" shapeId="0">
      <text>
        <r>
          <rPr>
            <b/>
            <sz val="11"/>
            <color indexed="81"/>
            <rFont val="Segoe UI"/>
            <family val="2"/>
            <charset val="238"/>
          </rPr>
          <t>Divlja bilka sa plodovima plave boje, sa puno pektina koji je topiv u vodi, a djeluje blagotvorno kod snižavanja kolesterola u krvi </t>
        </r>
        <r>
          <rPr>
            <sz val="11"/>
            <color indexed="81"/>
            <rFont val="Segoe UI"/>
            <family val="2"/>
            <charset val="238"/>
          </rPr>
          <t xml:space="preserve">
</t>
        </r>
      </text>
    </comment>
    <comment ref="P8" authorId="0" shapeId="0">
      <text>
        <r>
          <rPr>
            <b/>
            <sz val="11"/>
            <color indexed="81"/>
            <rFont val="Segoe UI"/>
            <family val="2"/>
            <charset val="238"/>
          </rPr>
          <t>divlje samoniklo povrće iz obitelji lukova, a drugo ime je Sremuš</t>
        </r>
        <r>
          <rPr>
            <sz val="11"/>
            <color indexed="81"/>
            <rFont val="Segoe UI"/>
            <family val="2"/>
            <charset val="238"/>
          </rPr>
          <t xml:space="preserve">
</t>
        </r>
      </text>
    </comment>
    <comment ref="I9" authorId="0" shapeId="0">
      <text>
        <r>
          <rPr>
            <b/>
            <sz val="11"/>
            <color indexed="81"/>
            <rFont val="Segoe UI"/>
            <family val="2"/>
            <charset val="238"/>
          </rPr>
          <t>jedna od prvih namirnica koju je čovjek jeo</t>
        </r>
        <r>
          <rPr>
            <sz val="11"/>
            <color indexed="81"/>
            <rFont val="Segoe UI"/>
            <family val="2"/>
            <charset val="238"/>
          </rPr>
          <t xml:space="preserve">
</t>
        </r>
      </text>
    </comment>
    <comment ref="U11" authorId="0" shapeId="0">
      <text>
        <r>
          <rPr>
            <b/>
            <sz val="11"/>
            <color indexed="81"/>
            <rFont val="Segoe UI"/>
            <family val="2"/>
            <charset val="238"/>
          </rPr>
          <t>najpopularnija gljiva među beračima</t>
        </r>
        <r>
          <rPr>
            <sz val="11"/>
            <color indexed="81"/>
            <rFont val="Segoe UI"/>
            <family val="2"/>
            <charset val="238"/>
          </rPr>
          <t xml:space="preserve">
</t>
        </r>
      </text>
    </comment>
    <comment ref="E12" authorId="0" shapeId="0">
      <text>
        <r>
          <rPr>
            <b/>
            <sz val="11"/>
            <color indexed="81"/>
            <rFont val="Segoe UI"/>
            <family val="2"/>
            <charset val="238"/>
          </rPr>
          <t xml:space="preserve"> grmlje, koji se smatra pretkom šljiva, jer ima slične male plodove, koji se koriste kao čaj, marmelade, sokovi …</t>
        </r>
        <r>
          <rPr>
            <sz val="11"/>
            <color indexed="81"/>
            <rFont val="Segoe UI"/>
            <family val="2"/>
            <charset val="238"/>
          </rPr>
          <t xml:space="preserve">
</t>
        </r>
      </text>
    </comment>
    <comment ref="N12" authorId="0" shapeId="0">
      <text>
        <r>
          <rPr>
            <b/>
            <sz val="11"/>
            <color indexed="81"/>
            <rFont val="Segoe UI"/>
            <family val="2"/>
            <charset val="238"/>
          </rPr>
          <t>divlja biljka (šišarke, ženski cvetovi), koja se koristi u proizvodnji piva i daju aromu i gorčinu, a djeluju i kao konzervans</t>
        </r>
        <r>
          <rPr>
            <sz val="11"/>
            <color indexed="81"/>
            <rFont val="Segoe UI"/>
            <family val="2"/>
            <charset val="238"/>
          </rPr>
          <t xml:space="preserve">
</t>
        </r>
      </text>
    </comment>
    <comment ref="M13" authorId="0" shapeId="0">
      <text>
        <r>
          <rPr>
            <b/>
            <sz val="11"/>
            <color indexed="81"/>
            <rFont val="Segoe UI"/>
            <family val="2"/>
            <charset val="238"/>
          </rPr>
          <t>divlja biljka, koja je opasna za zdravlje raste zajedno na istim staništima sa medveđim lukom</t>
        </r>
        <r>
          <rPr>
            <sz val="11"/>
            <color indexed="81"/>
            <rFont val="Segoe UI"/>
            <family val="2"/>
            <charset val="238"/>
          </rPr>
          <t xml:space="preserve">
</t>
        </r>
      </text>
    </comment>
    <comment ref="S13" authorId="0" shapeId="0">
      <text>
        <r>
          <rPr>
            <b/>
            <sz val="11"/>
            <color indexed="81"/>
            <rFont val="Segoe UI"/>
            <family val="2"/>
            <charset val="238"/>
          </rPr>
          <t>divlja bilka opasna za zdravlje raste zajedno na istim staništima sa medveđim lukom</t>
        </r>
        <r>
          <rPr>
            <sz val="11"/>
            <color indexed="81"/>
            <rFont val="Segoe UI"/>
            <family val="2"/>
            <charset val="238"/>
          </rPr>
          <t xml:space="preserve">
</t>
        </r>
      </text>
    </comment>
    <comment ref="X13" authorId="0" shapeId="0">
      <text>
        <r>
          <rPr>
            <b/>
            <sz val="11"/>
            <color indexed="81"/>
            <rFont val="Segoe UI"/>
            <family val="2"/>
            <charset val="238"/>
          </rPr>
          <t>jestiva biljka kao korov</t>
        </r>
        <r>
          <rPr>
            <sz val="11"/>
            <color indexed="81"/>
            <rFont val="Segoe UI"/>
            <family val="2"/>
            <charset val="238"/>
          </rPr>
          <t xml:space="preserve">
</t>
        </r>
      </text>
    </comment>
    <comment ref="R14" authorId="0" shapeId="0">
      <text>
        <r>
          <rPr>
            <b/>
            <sz val="11"/>
            <color indexed="81"/>
            <rFont val="Segoe UI"/>
            <family val="2"/>
            <charset val="238"/>
          </rPr>
          <t>fini začin koja običnim jestiva biljka kao korov</t>
        </r>
        <r>
          <rPr>
            <sz val="11"/>
            <color indexed="81"/>
            <rFont val="Segoe UI"/>
            <family val="2"/>
            <charset val="238"/>
          </rPr>
          <t xml:space="preserve">
</t>
        </r>
      </text>
    </comment>
    <comment ref="F15" authorId="0" shapeId="0">
      <text>
        <r>
          <rPr>
            <b/>
            <sz val="11"/>
            <color indexed="81"/>
            <rFont val="Segoe UI"/>
            <family val="2"/>
            <charset val="238"/>
          </rPr>
          <t>drvo, koji plodovi so narandžasto crveni, okruglasti i mesnati i uglavnom su gorkia, nekada mogu biti i toksični</t>
        </r>
        <r>
          <rPr>
            <sz val="11"/>
            <color indexed="81"/>
            <rFont val="Segoe UI"/>
            <family val="2"/>
            <charset val="238"/>
          </rPr>
          <t xml:space="preserve">
</t>
        </r>
      </text>
    </comment>
    <comment ref="L17" authorId="0" shapeId="0">
      <text>
        <r>
          <rPr>
            <sz val="11"/>
            <color indexed="81"/>
            <rFont val="Segoe UI"/>
            <family val="2"/>
            <charset val="238"/>
          </rPr>
          <t xml:space="preserve">biljka iz divljine, koja obrocima daje tračak svježine za sve koji vole planinski zrak u svojim jelima
</t>
        </r>
      </text>
    </comment>
    <comment ref="P17" authorId="0" shapeId="0">
      <text>
        <r>
          <rPr>
            <b/>
            <sz val="11"/>
            <color indexed="81"/>
            <rFont val="Segoe UI"/>
            <family val="2"/>
            <charset val="238"/>
          </rPr>
          <t>zdravilna biljka i hrana, od koje djelovi na dodir se odlome, izlivaju oštar sok na kožu, koji žari</t>
        </r>
        <r>
          <rPr>
            <sz val="11"/>
            <color indexed="81"/>
            <rFont val="Segoe UI"/>
            <family val="2"/>
            <charset val="238"/>
          </rPr>
          <t xml:space="preserve">
</t>
        </r>
      </text>
    </comment>
    <comment ref="B20" authorId="0" shapeId="0">
      <text>
        <r>
          <rPr>
            <b/>
            <sz val="11"/>
            <color indexed="81"/>
            <rFont val="Segoe UI"/>
            <family val="2"/>
            <charset val="238"/>
          </rPr>
          <t>biljka je jak antiseptik za unutrašnje dišne i urogenitalne organe, stimulira psihičke i fizičke funkcije, a možete ju koristiti na niz načina</t>
        </r>
        <r>
          <rPr>
            <sz val="11"/>
            <color indexed="81"/>
            <rFont val="Segoe UI"/>
            <family val="2"/>
            <charset val="238"/>
          </rPr>
          <t xml:space="preserve">
</t>
        </r>
      </text>
    </comment>
    <comment ref="D20" authorId="0" shapeId="0">
      <text>
        <r>
          <rPr>
            <b/>
            <sz val="11"/>
            <color indexed="81"/>
            <rFont val="Segoe UI"/>
            <family val="2"/>
            <charset val="238"/>
          </rPr>
          <t>biljka, koju ugledamo nakon zime, imaju pet latica i svijetložute boje</t>
        </r>
        <r>
          <rPr>
            <sz val="11"/>
            <color indexed="81"/>
            <rFont val="Segoe UI"/>
            <family val="2"/>
            <charset val="238"/>
          </rPr>
          <t xml:space="preserve">
</t>
        </r>
      </text>
    </comment>
    <comment ref="W22" authorId="0" shapeId="0">
      <text>
        <r>
          <rPr>
            <b/>
            <sz val="11"/>
            <color indexed="81"/>
            <rFont val="Segoe UI"/>
            <family val="2"/>
            <charset val="238"/>
          </rPr>
          <t>biljka u prirodi koju so Talijani u 17. stoljeću prvi počeli koristiti kao povrče</t>
        </r>
        <r>
          <rPr>
            <sz val="11"/>
            <color indexed="81"/>
            <rFont val="Segoe UI"/>
            <family val="2"/>
            <charset val="238"/>
          </rPr>
          <t xml:space="preserve">
</t>
        </r>
      </text>
    </comment>
  </commentList>
</comments>
</file>

<file path=xl/comments2.xml><?xml version="1.0" encoding="utf-8"?>
<comments xmlns="http://schemas.openxmlformats.org/spreadsheetml/2006/main">
  <authors>
    <author>Janez</author>
  </authors>
  <commentList>
    <comment ref="T1" authorId="0" shapeId="0">
      <text>
        <r>
          <rPr>
            <b/>
            <sz val="12"/>
            <color indexed="81"/>
            <rFont val="Segoe UI"/>
            <family val="2"/>
            <charset val="238"/>
          </rPr>
          <t xml:space="preserve">6. naziv za tovornakarja, ki ima nove poslovne prostore v Naklem
</t>
        </r>
      </text>
    </comment>
    <comment ref="AD1" authorId="0" shapeId="0">
      <text>
        <r>
          <rPr>
            <b/>
            <sz val="12"/>
            <color indexed="81"/>
            <rFont val="Segoe UI"/>
            <family val="2"/>
            <charset val="238"/>
          </rPr>
          <t xml:space="preserve">7. kar bi uporabljali ljudje, če ne bi bilo prometa
</t>
        </r>
      </text>
    </comment>
    <comment ref="AG3" authorId="0" shapeId="0">
      <text>
        <r>
          <rPr>
            <b/>
            <sz val="12"/>
            <color indexed="81"/>
            <rFont val="Segoe UI"/>
            <family val="2"/>
            <charset val="238"/>
          </rPr>
          <t xml:space="preserve">12. za kar je promet pogoj, ker s prenosom sporočil omogoča uveljavitev enotnih zakonov
</t>
        </r>
      </text>
    </comment>
    <comment ref="G4" authorId="0" shapeId="0">
      <text>
        <r>
          <rPr>
            <b/>
            <sz val="12"/>
            <color indexed="81"/>
            <rFont val="Segoe UI"/>
            <family val="2"/>
            <charset val="238"/>
          </rPr>
          <t xml:space="preserve">4. naziv za poštno podjetje v Sloveniji
</t>
        </r>
      </text>
    </comment>
    <comment ref="E6" authorId="0" shapeId="0">
      <text>
        <r>
          <rPr>
            <b/>
            <sz val="12"/>
            <color indexed="81"/>
            <rFont val="Segoe UI"/>
            <family val="2"/>
            <charset val="238"/>
          </rPr>
          <t xml:space="preserve">6. osnovna naloga (aktivnost, dejanvost) železnice
</t>
        </r>
      </text>
    </comment>
    <comment ref="R7" authorId="0" shapeId="0">
      <text>
        <r>
          <rPr>
            <b/>
            <sz val="12"/>
            <color indexed="81"/>
            <rFont val="Segoe UI"/>
            <family val="2"/>
            <charset val="238"/>
          </rPr>
          <t xml:space="preserve">3. osnovna naloga (aktivnost, dejavnost) pošte
</t>
        </r>
      </text>
    </comment>
    <comment ref="Z7" authorId="0" shapeId="0">
      <text>
        <r>
          <rPr>
            <b/>
            <sz val="12"/>
            <color indexed="81"/>
            <rFont val="Segoe UI"/>
            <family val="2"/>
            <charset val="238"/>
          </rPr>
          <t xml:space="preserve">10. naziv za družbo, ki se ukvarja z opravljanjem prevoza blaga v notranjem in mednarodnem železniškem prometu
</t>
        </r>
      </text>
    </comment>
    <comment ref="J8" authorId="0" shapeId="0">
      <text>
        <r>
          <rPr>
            <b/>
            <sz val="12"/>
            <color indexed="81"/>
            <rFont val="Segoe UI"/>
            <family val="2"/>
            <charset val="238"/>
          </rPr>
          <t xml:space="preserve">5. vrsta transporta
</t>
        </r>
      </text>
    </comment>
    <comment ref="X9" authorId="0" shapeId="0">
      <text>
        <r>
          <rPr>
            <b/>
            <sz val="12"/>
            <color indexed="81"/>
            <rFont val="Segoe UI"/>
            <family val="2"/>
            <charset val="238"/>
          </rPr>
          <t xml:space="preserve">11. drugi naziv za prevoznike v notranji in pomorski plovbi
</t>
        </r>
      </text>
    </comment>
    <comment ref="C10" authorId="0" shapeId="0">
      <text>
        <r>
          <rPr>
            <b/>
            <sz val="12"/>
            <color indexed="81"/>
            <rFont val="Segoe UI"/>
            <family val="2"/>
            <charset val="238"/>
          </rPr>
          <t xml:space="preserve">1. gospodarska dejavnost, ki omogoča ljudem, da zadovoljujejo svoje potrebe po potrošnji dobrin
</t>
        </r>
      </text>
    </comment>
    <comment ref="P10" authorId="0" shapeId="0">
      <text>
        <r>
          <rPr>
            <b/>
            <sz val="12"/>
            <color indexed="81"/>
            <rFont val="Segoe UI"/>
            <family val="2"/>
            <charset val="238"/>
          </rPr>
          <t>8. vrsta sporočil, ki jih prevaža železnica</t>
        </r>
      </text>
    </comment>
    <comment ref="T10" authorId="0" shapeId="0">
      <text>
        <r>
          <rPr>
            <b/>
            <sz val="12"/>
            <color indexed="81"/>
            <rFont val="Segoe UI"/>
            <family val="2"/>
            <charset val="238"/>
          </rPr>
          <t xml:space="preserve">9. vrsta sporočil, ki jih prevaža železnica
</t>
        </r>
      </text>
    </comment>
    <comment ref="L11" authorId="0" shapeId="0">
      <text>
        <r>
          <rPr>
            <b/>
            <sz val="12"/>
            <color indexed="81"/>
            <rFont val="Segoe UI"/>
            <family val="2"/>
            <charset val="238"/>
          </rPr>
          <t xml:space="preserve">12. naziv za duržbo, ki se ukvarja z mednarodnimi pomorskimi prevozi in storitvami v pomorskem prometu
</t>
        </r>
      </text>
    </comment>
    <comment ref="N11" authorId="0" shapeId="0">
      <text>
        <r>
          <rPr>
            <b/>
            <sz val="12"/>
            <color indexed="81"/>
            <rFont val="Segoe UI"/>
            <family val="2"/>
            <charset val="238"/>
          </rPr>
          <t xml:space="preserve">2. vrsta transporta
</t>
        </r>
      </text>
    </comment>
    <comment ref="A14" authorId="0" shapeId="0">
      <text>
        <r>
          <rPr>
            <b/>
            <sz val="12"/>
            <color indexed="81"/>
            <rFont val="Segoe UI"/>
            <family val="2"/>
            <charset val="238"/>
          </rPr>
          <t xml:space="preserve">1. VODORAVNO: naziv za družbo, ki prevaža blago in potnike po vodnih poteh
1. NAVPIČNO: za kar je promet pogoj, ker s prenosom sporočil omogoča uveljavitev enotnih zakonov
</t>
        </r>
      </text>
    </comment>
    <comment ref="AB14" authorId="0" shapeId="0">
      <text>
        <r>
          <rPr>
            <b/>
            <sz val="12"/>
            <color indexed="81"/>
            <rFont val="Segoe UI"/>
            <family val="2"/>
            <charset val="238"/>
          </rPr>
          <t xml:space="preserve">13. osnovna naloga (aktivnost, dejavnost) pošte
</t>
        </r>
      </text>
    </comment>
    <comment ref="U29" authorId="0" shapeId="0">
      <text>
        <r>
          <rPr>
            <b/>
            <sz val="12"/>
            <color indexed="81"/>
            <rFont val="Segoe UI"/>
            <family val="2"/>
            <charset val="238"/>
          </rPr>
          <t xml:space="preserve">2. osnovna naloga (aktivnost, dejavnost) pošte
</t>
        </r>
      </text>
    </comment>
    <comment ref="J31" authorId="0" shapeId="0">
      <text>
        <r>
          <rPr>
            <b/>
            <sz val="12"/>
            <color indexed="81"/>
            <rFont val="Segoe UI"/>
            <family val="2"/>
            <charset val="238"/>
          </rPr>
          <t xml:space="preserve">5. naziv za gospodarsko dejavnost, ki prevažajo s cestnimi vozili blago na manjše in večje razdalje
</t>
        </r>
      </text>
    </comment>
    <comment ref="N33" authorId="0" shapeId="0">
      <text>
        <r>
          <rPr>
            <b/>
            <sz val="12"/>
            <color indexed="81"/>
            <rFont val="Segoe UI"/>
            <family val="2"/>
            <charset val="238"/>
          </rPr>
          <t xml:space="preserve">4. osnovna naloga (aktivnost, dejavnost) železnice
</t>
        </r>
      </text>
    </comment>
    <comment ref="E35" authorId="0" shapeId="0">
      <text>
        <r>
          <rPr>
            <b/>
            <sz val="12"/>
            <color indexed="81"/>
            <rFont val="Segoe UI"/>
            <family val="2"/>
            <charset val="238"/>
          </rPr>
          <t xml:space="preserve">3. osnovna naloga (aktivnost, dejavnost) železnice
</t>
        </r>
      </text>
    </comment>
  </commentList>
</comments>
</file>

<file path=xl/sharedStrings.xml><?xml version="1.0" encoding="utf-8"?>
<sst xmlns="http://schemas.openxmlformats.org/spreadsheetml/2006/main" count="484" uniqueCount="144">
  <si>
    <t>P</t>
  </si>
  <si>
    <t>R</t>
  </si>
  <si>
    <t>E</t>
  </si>
  <si>
    <t>V</t>
  </si>
  <si>
    <t>O</t>
  </si>
  <si>
    <t>Z</t>
  </si>
  <si>
    <t>N</t>
  </si>
  <si>
    <t>I</t>
  </si>
  <si>
    <t>K</t>
  </si>
  <si>
    <t>T</t>
  </si>
  <si>
    <t>A</t>
  </si>
  <si>
    <t>J</t>
  </si>
  <si>
    <t>M</t>
  </si>
  <si>
    <t>S</t>
  </si>
  <si>
    <t>L</t>
  </si>
  <si>
    <t>B</t>
  </si>
  <si>
    <t>1P</t>
  </si>
  <si>
    <t>6P</t>
  </si>
  <si>
    <t>Ž</t>
  </si>
  <si>
    <t>4P</t>
  </si>
  <si>
    <t>Š</t>
  </si>
  <si>
    <t>C</t>
  </si>
  <si>
    <t>2P</t>
  </si>
  <si>
    <t>8P</t>
  </si>
  <si>
    <t>3P</t>
  </si>
  <si>
    <t>D</t>
  </si>
  <si>
    <t>Č</t>
  </si>
  <si>
    <t>9Č</t>
  </si>
  <si>
    <t>7P</t>
  </si>
  <si>
    <t>11L</t>
  </si>
  <si>
    <t>10S</t>
  </si>
  <si>
    <t>12K</t>
  </si>
  <si>
    <t>G</t>
  </si>
  <si>
    <t>13P</t>
  </si>
  <si>
    <t>5P</t>
  </si>
  <si>
    <t>6D</t>
  </si>
  <si>
    <t>14P</t>
  </si>
  <si>
    <t>14X</t>
  </si>
  <si>
    <t>1X</t>
  </si>
  <si>
    <t>S katero prvo črko se prične žival, ki ima peruti, kljun in je pokrita s perjem</t>
  </si>
  <si>
    <t>S katero prvo črko se prične mesto v vzhodni Sloveniji?</t>
  </si>
  <si>
    <t>S katero prvo črko se prične firma iz Ptuja, ki se ukvarja s predelavo piščančjega mesa?</t>
  </si>
  <si>
    <t>6X</t>
  </si>
  <si>
    <t>4X</t>
  </si>
  <si>
    <t>S katero prvo črko se prične človek, ki igra klavir?</t>
  </si>
  <si>
    <t>5X</t>
  </si>
  <si>
    <t>S katero prvo črko se prične težka kovina srebrno bele barve, ki je najbolj razširjena težka kovina?</t>
  </si>
  <si>
    <t>12X</t>
  </si>
  <si>
    <t>12Ž</t>
  </si>
  <si>
    <t>2X</t>
  </si>
  <si>
    <t>S katero prvo črko se prične žival s štirimi pari dolgih, tankih nog in bradavicami, ki izločajo lepljivo snov za pajčevino?</t>
  </si>
  <si>
    <t>S katero prvo črko se prične pecivo iz kvašenega razvaljanega in zvitega testa z različnimi nadevi?</t>
  </si>
  <si>
    <t>8X</t>
  </si>
  <si>
    <t>S katero prvo črko se prične pehotno orožje za metanje kamnitih ali kovinskih krogel?</t>
  </si>
  <si>
    <t>3X</t>
  </si>
  <si>
    <t>S katero prvo črko se prične sadno drevo ali njegov dolgopecljati okrogli koščičasti sad rdeče barve, v katerem so radi tudi črvi?</t>
  </si>
  <si>
    <t>9X</t>
  </si>
  <si>
    <t>11X</t>
  </si>
  <si>
    <t>S katero prvo črko se prične glavno mesto Slovenije?</t>
  </si>
  <si>
    <t>S katero prvo črko se prične travnat svet z redkim drevjem v tropskih krajih?</t>
  </si>
  <si>
    <t>10X</t>
  </si>
  <si>
    <t>S katero prvo črko se prične nenaden, kratkotrajen, navadno močen dež?</t>
  </si>
  <si>
    <t>S katero prvo črko se prične naziv za osebo, ki je pristaš pacifizma?</t>
  </si>
  <si>
    <t>7X</t>
  </si>
  <si>
    <t>S katero prvo črko se prične naziv za okrasni predmet brez umetniške vrednosti?</t>
  </si>
  <si>
    <t>S katero prvo črko se prične doba človekovega razvoja med otroštvom in mladostno dobo?</t>
  </si>
  <si>
    <t>S katero prvo črko se prične predmeti, priprave, ki se uporabljajo pri uživanju ali pripravljanju jedi, pijač?</t>
  </si>
  <si>
    <t>S katero prvo črko se prične naziv za med seboj povezanih pojavov, ki se vrstijo v času po določenih naravnih zakonitostih ...?</t>
  </si>
  <si>
    <t xml:space="preserve">S katero prvo črko se prične naziv za osebo, ki za plačilo dela za nasprotnika, sovražnika? </t>
  </si>
  <si>
    <t xml:space="preserve">S katero prvo črko se prične dajatev v obliki davka, pristojbine ali prispevka? </t>
  </si>
  <si>
    <t>7M</t>
  </si>
  <si>
    <t>U</t>
  </si>
  <si>
    <t>5J</t>
  </si>
  <si>
    <t>2M</t>
  </si>
  <si>
    <t>1G</t>
  </si>
  <si>
    <t>1M</t>
  </si>
  <si>
    <t>Đ</t>
  </si>
  <si>
    <t>4K</t>
  </si>
  <si>
    <t>8B</t>
  </si>
  <si>
    <t>4H</t>
  </si>
  <si>
    <t>7L</t>
  </si>
  <si>
    <t>5M</t>
  </si>
  <si>
    <t>6H</t>
  </si>
  <si>
    <t>3Đ</t>
  </si>
  <si>
    <t>2T</t>
  </si>
  <si>
    <t>š</t>
  </si>
  <si>
    <r>
      <t xml:space="preserve">M_D_ _Đ_  L _ K / </t>
    </r>
    <r>
      <rPr>
        <b/>
        <sz val="24"/>
        <color rgb="FFFF0000"/>
        <rFont val="Calibri"/>
        <family val="2"/>
        <charset val="238"/>
        <scheme val="minor"/>
      </rPr>
      <t>ČEMAŽ</t>
    </r>
  </si>
  <si>
    <r>
      <t xml:space="preserve">M_A _ _ V _C / </t>
    </r>
    <r>
      <rPr>
        <sz val="24"/>
        <color rgb="FFFF0000"/>
        <rFont val="Calibri"/>
        <family val="2"/>
        <charset val="238"/>
        <scheme val="minor"/>
      </rPr>
      <t>JESENSKI PODLESEK</t>
    </r>
  </si>
  <si>
    <r>
      <t>Đ_R_ _V_C /</t>
    </r>
    <r>
      <rPr>
        <sz val="24"/>
        <color rgb="FFFF0000"/>
        <rFont val="Calibri"/>
        <family val="2"/>
        <charset val="238"/>
        <scheme val="minor"/>
      </rPr>
      <t xml:space="preserve"> ŠMARNICA</t>
    </r>
  </si>
  <si>
    <t>6M</t>
  </si>
  <si>
    <t>8C</t>
  </si>
  <si>
    <r>
      <t>M_ _J_ _ _N_A /</t>
    </r>
    <r>
      <rPr>
        <sz val="24"/>
        <color rgb="FFFF0000"/>
        <rFont val="Calibri"/>
        <family val="2"/>
        <charset val="238"/>
        <scheme val="minor"/>
      </rPr>
      <t xml:space="preserve"> NAVADNA ZVEZDICA</t>
    </r>
  </si>
  <si>
    <r>
      <t xml:space="preserve">H _ _ N / </t>
    </r>
    <r>
      <rPr>
        <sz val="24"/>
        <color rgb="FFFF0000"/>
        <rFont val="Calibri"/>
        <family val="2"/>
        <charset val="238"/>
        <scheme val="minor"/>
      </rPr>
      <t>H _ _ _</t>
    </r>
  </si>
  <si>
    <r>
      <t xml:space="preserve">L_ __ _I V_ _ _N / </t>
    </r>
    <r>
      <rPr>
        <sz val="24"/>
        <color rgb="FFFF0000"/>
        <rFont val="Calibri"/>
        <family val="2"/>
        <charset val="238"/>
        <scheme val="minor"/>
      </rPr>
      <t>JURČEK</t>
    </r>
  </si>
  <si>
    <r>
      <t xml:space="preserve">B_ _ _V_ _ _E / </t>
    </r>
    <r>
      <rPr>
        <sz val="24"/>
        <color rgb="FFFF0000"/>
        <rFont val="Calibri"/>
        <family val="2"/>
        <charset val="238"/>
        <scheme val="minor"/>
      </rPr>
      <t>B_ _ _V_ _ _E</t>
    </r>
  </si>
  <si>
    <r>
      <t xml:space="preserve">G_ _ _KA M_ __I_ _ / </t>
    </r>
    <r>
      <rPr>
        <sz val="24"/>
        <color rgb="FFFF0000"/>
        <rFont val="Calibri"/>
        <family val="2"/>
        <charset val="238"/>
        <scheme val="minor"/>
      </rPr>
      <t>NAVADNI ČOBER</t>
    </r>
  </si>
  <si>
    <r>
      <t xml:space="preserve">TUŠT / </t>
    </r>
    <r>
      <rPr>
        <sz val="24"/>
        <color rgb="FFFF0000"/>
        <rFont val="Calibri"/>
        <family val="2"/>
        <charset val="238"/>
        <scheme val="minor"/>
      </rPr>
      <t>NAVADNI TOLŠČAK</t>
    </r>
  </si>
  <si>
    <r>
      <t xml:space="preserve">P_ _O_E K_ _ _ _N / </t>
    </r>
    <r>
      <rPr>
        <sz val="24"/>
        <color rgb="FFFF0000"/>
        <rFont val="Calibri"/>
        <family val="2"/>
        <charset val="238"/>
        <scheme val="minor"/>
      </rPr>
      <t>PRAVI KOSTAN</t>
    </r>
  </si>
  <si>
    <r>
      <t xml:space="preserve">H_ _ _ _J / </t>
    </r>
    <r>
      <rPr>
        <sz val="24"/>
        <color rgb="FFFF0000"/>
        <rFont val="Calibri"/>
        <family val="2"/>
        <charset val="238"/>
        <scheme val="minor"/>
      </rPr>
      <t>DIVJI H_ _ _ _J</t>
    </r>
  </si>
  <si>
    <r>
      <t xml:space="preserve">J_ _ _ _ _ _ A / </t>
    </r>
    <r>
      <rPr>
        <sz val="24"/>
        <color rgb="FFFF0000"/>
        <rFont val="Calibri"/>
        <family val="2"/>
        <charset val="238"/>
        <scheme val="minor"/>
      </rPr>
      <t>J_ _ _ _ _ _A</t>
    </r>
  </si>
  <si>
    <r>
      <t xml:space="preserve">M_ _ _ _ _A D____A / </t>
    </r>
    <r>
      <rPr>
        <sz val="24"/>
        <color rgb="FFFF0000"/>
        <rFont val="Calibri"/>
        <family val="2"/>
        <charset val="238"/>
        <scheme val="minor"/>
      </rPr>
      <t>M_ _ _ _ _ _A D_ _ _ _A</t>
    </r>
  </si>
  <si>
    <r>
      <t xml:space="preserve">C_ _NI T_ _ / </t>
    </r>
    <r>
      <rPr>
        <sz val="24"/>
        <color rgb="FFFF0000"/>
        <rFont val="Calibri"/>
        <family val="2"/>
        <charset val="238"/>
        <scheme val="minor"/>
      </rPr>
      <t>_R_I T_ _</t>
    </r>
  </si>
  <si>
    <t>9J</t>
  </si>
  <si>
    <r>
      <t xml:space="preserve">J_ _ _ _C / </t>
    </r>
    <r>
      <rPr>
        <sz val="24"/>
        <color rgb="FFFF0000"/>
        <rFont val="Calibri"/>
        <family val="2"/>
        <charset val="238"/>
        <scheme val="minor"/>
      </rPr>
      <t>TROBENTICA</t>
    </r>
  </si>
  <si>
    <t>Sa kojim prvim slovom počinje država u istočnoj Aziji, koja je poznata kao najmnogoljudnija zemlja svijeta</t>
  </si>
  <si>
    <t>Sa kojim prvim slovom počne engleski nogometni klub koji svoje domaće utakmice igra na stadionu Old Trafford</t>
  </si>
  <si>
    <t xml:space="preserve">Sa kojim prvim slovom počinje izumrli jezik koji spada u skupinu italskih jezika, a javlja se kao predak svih današnjih romanskih jezika </t>
  </si>
  <si>
    <t>Sa kojim prvim slovom počinju živa biča uključujući i organizme kao drveće, cvijeće, bilje i paprati </t>
  </si>
  <si>
    <t>Sa kojim prvim slovom počne vodom ispunjena prirodna depresija na kopnu, koja nema neposredne veze s morem</t>
  </si>
  <si>
    <t>Sa kojim prvim slovom počinje relativno veliko i stalno urbano naselje u kojem većina populacije živi od industrije, trgovine i servisnih djelatnosti</t>
  </si>
  <si>
    <t xml:space="preserve">Sa kojim prvim slovom počinje jedan od najznačajnijih romanskih naroda nastanjen danas u Italiji i susjednim europskim i prekomorskim zemljama </t>
  </si>
  <si>
    <t xml:space="preserve">Sa kojim prvim slovom počne glavni i najveći grad Francuske </t>
  </si>
  <si>
    <t>Sa kojim prvim slovom počinje legendarni grčki pjesnik, za kojega se ne zna točno kada je živio, pretpostavlja se u 7. i 8. st. pr. Kr., napisao epove Ilijada i Odiseja</t>
  </si>
  <si>
    <t>Sa kojim prvim slovom počinje porodica kukaca koja živi u velikim zadružnim zajednicama, koji imaju otrovnu žlijezdu koja uglavnom izlučuje mravlju kiselinu</t>
  </si>
  <si>
    <t>Sa kojim prvim slovom počinje vladar, odnosno državni poglavar u državi koja je po državnom uređenju carstvo</t>
  </si>
  <si>
    <t>Sa kojim prvim slovom počinje djelatnosti, koja obuhvaća opće i praktične postupke koji osiguravaju dobro zdravlje i čistoću</t>
  </si>
  <si>
    <t xml:space="preserve">Sa kojim prvim slovom počne u grčkoj mitologiji boginje su zaštitnice pjesništva, umjetnosti i znanosti </t>
  </si>
  <si>
    <t xml:space="preserve">1. ZADATAK: STAVITE BILJE NA LEVOJ STRANI U KARTU. PRI TOME IMAJTE U VIDU, ILI BILJE RASTE U ŠUMI, NA LIVADI, PORED REKE ILI U NASELJU. </t>
  </si>
  <si>
    <t>1. NALOGA: POSTAVITEV RASTLINE NA LEVI STRANI V ZEMLJEVID, PRI ČEMER UPOŠTEVAJTE, KJE RASTEJO, ALI V GOZDU, OB REKI, NA TRAVNIKU ALI V NASELJU.</t>
  </si>
  <si>
    <t>LEGENDA:</t>
  </si>
  <si>
    <r>
      <t>K_ _ _ _ _E /</t>
    </r>
    <r>
      <rPr>
        <sz val="24"/>
        <color rgb="FFFF0000"/>
        <rFont val="Calibri"/>
        <family val="2"/>
        <charset val="238"/>
        <scheme val="minor"/>
      </rPr>
      <t xml:space="preserve"> K_ _ _ _ _ E</t>
    </r>
  </si>
  <si>
    <t>Sa kojim prvim slovom počinje glavni i najmnogoljudniji je grad, odnosno federalni subjekt Rusije.</t>
  </si>
  <si>
    <r>
      <t xml:space="preserve">M_ _ _ _ _ _ K / </t>
    </r>
    <r>
      <rPr>
        <sz val="24"/>
        <color rgb="FFFF0000"/>
        <rFont val="Calibri"/>
        <family val="2"/>
        <charset val="238"/>
        <scheme val="minor"/>
      </rPr>
      <t>REGRAT</t>
    </r>
  </si>
  <si>
    <t>$</t>
  </si>
  <si>
    <t>MADŽARSKA</t>
  </si>
  <si>
    <t>MOSKVA</t>
  </si>
  <si>
    <t xml:space="preserve">Sa kojim prvim slovom imena počinje srpski kantautor, pjesnik … poznat po baladama, šansonama, koje ispunja duh vojvođanskih prostora i ugođaja </t>
  </si>
  <si>
    <t>ĐORĐE</t>
  </si>
  <si>
    <t>KINA</t>
  </si>
  <si>
    <t>MANCHESTER</t>
  </si>
  <si>
    <t>HIGIJENA</t>
  </si>
  <si>
    <t>LATINŠČINA</t>
  </si>
  <si>
    <t>BILJE</t>
  </si>
  <si>
    <t>JEZERO</t>
  </si>
  <si>
    <t>GRAD</t>
  </si>
  <si>
    <t>TALIJAN</t>
  </si>
  <si>
    <t>PARIS</t>
  </si>
  <si>
    <t>HOMER</t>
  </si>
  <si>
    <t>JUVENTUS</t>
  </si>
  <si>
    <t>MUZA</t>
  </si>
  <si>
    <t>CAR</t>
  </si>
  <si>
    <t>MRAVLJE</t>
  </si>
  <si>
    <t>Sa kojim prvim slovom počinje država u Srednoj  Evropi koja graniči sa Austrijom, Slovačkom, Ukrajinom, Rumunjskom, Srbijom, Hrvatskom i Slovenijom</t>
  </si>
  <si>
    <t xml:space="preserve">Sa kojim prvim slovom počninje iz Torina najtrofejniji i najpopularniji talijanski nogometni klub </t>
  </si>
</sst>
</file>

<file path=xl/styles.xml><?xml version="1.0" encoding="utf-8"?>
<styleSheet xmlns="http://schemas.openxmlformats.org/spreadsheetml/2006/main" xmlns:mc="http://schemas.openxmlformats.org/markup-compatibility/2006" xmlns:x14ac="http://schemas.microsoft.com/office/spreadsheetml/2009/9/ac" mc:Ignorable="x14ac">
  <fonts count="28" x14ac:knownFonts="1">
    <font>
      <sz val="11"/>
      <color theme="1"/>
      <name val="Calibri"/>
      <family val="2"/>
      <charset val="238"/>
      <scheme val="minor"/>
    </font>
    <font>
      <sz val="20"/>
      <color theme="1"/>
      <name val="Calibri"/>
      <family val="2"/>
      <charset val="238"/>
      <scheme val="minor"/>
    </font>
    <font>
      <b/>
      <sz val="20"/>
      <color theme="1"/>
      <name val="Calibri"/>
      <family val="2"/>
      <charset val="238"/>
      <scheme val="minor"/>
    </font>
    <font>
      <b/>
      <sz val="12"/>
      <color indexed="81"/>
      <name val="Segoe UI"/>
      <family val="2"/>
      <charset val="238"/>
    </font>
    <font>
      <b/>
      <sz val="16"/>
      <color theme="1"/>
      <name val="Calibri"/>
      <family val="2"/>
      <charset val="238"/>
      <scheme val="minor"/>
    </font>
    <font>
      <sz val="11"/>
      <name val="Calibri"/>
      <family val="2"/>
      <charset val="238"/>
      <scheme val="minor"/>
    </font>
    <font>
      <b/>
      <sz val="11"/>
      <color theme="1"/>
      <name val="Calibri"/>
      <family val="2"/>
      <charset val="238"/>
      <scheme val="minor"/>
    </font>
    <font>
      <sz val="20"/>
      <name val="Calibri"/>
      <family val="2"/>
      <charset val="238"/>
      <scheme val="minor"/>
    </font>
    <font>
      <b/>
      <sz val="16"/>
      <name val="Calibri"/>
      <family val="2"/>
      <charset val="238"/>
      <scheme val="minor"/>
    </font>
    <font>
      <sz val="16"/>
      <color theme="1"/>
      <name val="Calibri"/>
      <family val="2"/>
      <charset val="238"/>
      <scheme val="minor"/>
    </font>
    <font>
      <sz val="14"/>
      <color theme="1"/>
      <name val="Calibri"/>
      <family val="2"/>
      <charset val="238"/>
      <scheme val="minor"/>
    </font>
    <font>
      <sz val="16"/>
      <color rgb="FFFFFF00"/>
      <name val="Calibri"/>
      <family val="2"/>
      <charset val="238"/>
      <scheme val="minor"/>
    </font>
    <font>
      <sz val="24"/>
      <color theme="1"/>
      <name val="Calibri"/>
      <family val="2"/>
      <charset val="238"/>
      <scheme val="minor"/>
    </font>
    <font>
      <sz val="24"/>
      <color rgb="FFFF0000"/>
      <name val="Calibri"/>
      <family val="2"/>
      <charset val="238"/>
      <scheme val="minor"/>
    </font>
    <font>
      <b/>
      <sz val="24"/>
      <color theme="1"/>
      <name val="Calibri"/>
      <family val="2"/>
      <charset val="238"/>
      <scheme val="minor"/>
    </font>
    <font>
      <b/>
      <sz val="24"/>
      <color rgb="FFFF0000"/>
      <name val="Calibri"/>
      <family val="2"/>
      <charset val="238"/>
      <scheme val="minor"/>
    </font>
    <font>
      <sz val="16"/>
      <name val="Calibri"/>
      <family val="2"/>
      <charset val="238"/>
      <scheme val="minor"/>
    </font>
    <font>
      <sz val="11"/>
      <color indexed="81"/>
      <name val="Segoe UI"/>
      <family val="2"/>
      <charset val="238"/>
    </font>
    <font>
      <b/>
      <sz val="11"/>
      <color indexed="81"/>
      <name val="Segoe UI"/>
      <family val="2"/>
      <charset val="238"/>
    </font>
    <font>
      <sz val="8"/>
      <color rgb="FF222222"/>
      <name val="Arial"/>
      <family val="2"/>
      <charset val="238"/>
    </font>
    <font>
      <sz val="11"/>
      <color rgb="FF000000"/>
      <name val="Calibri"/>
      <family val="2"/>
      <charset val="238"/>
      <scheme val="minor"/>
    </font>
    <font>
      <sz val="22"/>
      <color theme="0"/>
      <name val="Calibri"/>
      <family val="2"/>
      <charset val="238"/>
      <scheme val="minor"/>
    </font>
    <font>
      <u/>
      <sz val="11"/>
      <color theme="10"/>
      <name val="Calibri"/>
      <family val="2"/>
      <charset val="238"/>
      <scheme val="minor"/>
    </font>
    <font>
      <u/>
      <sz val="18"/>
      <color theme="10"/>
      <name val="Calibri"/>
      <family val="2"/>
      <charset val="238"/>
      <scheme val="minor"/>
    </font>
    <font>
      <u/>
      <sz val="20"/>
      <color theme="10"/>
      <name val="Calibri"/>
      <family val="2"/>
      <charset val="238"/>
      <scheme val="minor"/>
    </font>
    <font>
      <sz val="18"/>
      <color theme="4" tint="0.79998168889431442"/>
      <name val="Calibri"/>
      <family val="2"/>
      <charset val="238"/>
      <scheme val="minor"/>
    </font>
    <font>
      <sz val="14"/>
      <color theme="4" tint="0.79998168889431442"/>
      <name val="Calibri"/>
      <family val="2"/>
      <charset val="238"/>
      <scheme val="minor"/>
    </font>
    <font>
      <sz val="14"/>
      <color theme="0"/>
      <name val="Calibri"/>
      <family val="2"/>
      <charset val="238"/>
      <scheme val="minor"/>
    </font>
  </fonts>
  <fills count="9">
    <fill>
      <patternFill patternType="none"/>
    </fill>
    <fill>
      <patternFill patternType="gray125"/>
    </fill>
    <fill>
      <patternFill patternType="solid">
        <fgColor rgb="FFFFFF00"/>
        <bgColor indexed="64"/>
      </patternFill>
    </fill>
    <fill>
      <patternFill patternType="solid">
        <fgColor rgb="FFFFC000"/>
        <bgColor indexed="64"/>
      </patternFill>
    </fill>
    <fill>
      <patternFill patternType="solid">
        <fgColor theme="0"/>
        <bgColor indexed="64"/>
      </patternFill>
    </fill>
    <fill>
      <patternFill patternType="solid">
        <fgColor rgb="FF99FF33"/>
        <bgColor indexed="64"/>
      </patternFill>
    </fill>
    <fill>
      <patternFill patternType="solid">
        <fgColor theme="4" tint="0.79998168889431442"/>
        <bgColor indexed="64"/>
      </patternFill>
    </fill>
    <fill>
      <patternFill patternType="solid">
        <fgColor theme="4" tint="-0.499984740745262"/>
        <bgColor indexed="64"/>
      </patternFill>
    </fill>
    <fill>
      <patternFill patternType="solid">
        <fgColor rgb="FF92D050"/>
        <bgColor indexed="64"/>
      </patternFill>
    </fill>
  </fills>
  <borders count="11">
    <border>
      <left/>
      <right/>
      <top/>
      <bottom/>
      <diagonal/>
    </border>
    <border>
      <left style="thin">
        <color indexed="64"/>
      </left>
      <right style="thin">
        <color indexed="64"/>
      </right>
      <top style="thin">
        <color indexed="64"/>
      </top>
      <bottom style="thin">
        <color indexed="64"/>
      </bottom>
      <diagonal/>
    </border>
    <border>
      <left style="thin">
        <color indexed="64"/>
      </left>
      <right style="mediumDashed">
        <color indexed="64"/>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mediumDashed">
        <color indexed="64"/>
      </bottom>
      <diagonal/>
    </border>
    <border>
      <left style="thin">
        <color indexed="64"/>
      </left>
      <right style="thin">
        <color indexed="64"/>
      </right>
      <top/>
      <bottom style="thin">
        <color indexed="64"/>
      </bottom>
      <diagonal/>
    </border>
    <border>
      <left style="thin">
        <color indexed="64"/>
      </left>
      <right/>
      <top/>
      <bottom/>
      <diagonal/>
    </border>
    <border>
      <left/>
      <right style="thin">
        <color indexed="64"/>
      </right>
      <top/>
      <bottom/>
      <diagonal/>
    </border>
    <border>
      <left/>
      <right/>
      <top style="thin">
        <color indexed="64"/>
      </top>
      <bottom style="thin">
        <color indexed="64"/>
      </bottom>
      <diagonal/>
    </border>
    <border>
      <left style="thin">
        <color indexed="64"/>
      </left>
      <right style="thin">
        <color indexed="64"/>
      </right>
      <top style="thin">
        <color indexed="64"/>
      </top>
      <bottom/>
      <diagonal/>
    </border>
  </borders>
  <cellStyleXfs count="2">
    <xf numFmtId="0" fontId="0" fillId="0" borderId="0"/>
    <xf numFmtId="0" fontId="22" fillId="0" borderId="0" applyNumberFormat="0" applyFill="0" applyBorder="0" applyAlignment="0" applyProtection="0"/>
  </cellStyleXfs>
  <cellXfs count="72">
    <xf numFmtId="0" fontId="0" fillId="0" borderId="0" xfId="0"/>
    <xf numFmtId="0" fontId="1" fillId="2" borderId="1" xfId="0" applyFont="1" applyFill="1" applyBorder="1" applyAlignment="1">
      <alignment horizontal="center" vertical="center"/>
    </xf>
    <xf numFmtId="0" fontId="1" fillId="2" borderId="3" xfId="0" applyFont="1" applyFill="1" applyBorder="1" applyAlignment="1">
      <alignment horizontal="center" vertical="center"/>
    </xf>
    <xf numFmtId="0" fontId="1" fillId="2" borderId="2" xfId="0" applyFont="1" applyFill="1" applyBorder="1" applyAlignment="1">
      <alignment horizontal="center" vertical="center"/>
    </xf>
    <xf numFmtId="0" fontId="1" fillId="2" borderId="4" xfId="0" applyFont="1" applyFill="1" applyBorder="1" applyAlignment="1">
      <alignment horizontal="center" vertical="center"/>
    </xf>
    <xf numFmtId="0" fontId="2" fillId="3" borderId="1" xfId="0" applyFont="1" applyFill="1" applyBorder="1" applyAlignment="1">
      <alignment horizontal="center" vertical="center"/>
    </xf>
    <xf numFmtId="0" fontId="1" fillId="2" borderId="6" xfId="0" applyFont="1" applyFill="1" applyBorder="1" applyAlignment="1">
      <alignment horizontal="center" vertical="center"/>
    </xf>
    <xf numFmtId="0" fontId="1" fillId="2" borderId="5" xfId="0" applyFont="1" applyFill="1" applyBorder="1" applyAlignment="1">
      <alignment horizontal="center" vertical="center"/>
    </xf>
    <xf numFmtId="0" fontId="4" fillId="3" borderId="1" xfId="0" applyFont="1" applyFill="1" applyBorder="1" applyAlignment="1">
      <alignment horizontal="center" vertical="center"/>
    </xf>
    <xf numFmtId="0" fontId="0" fillId="4" borderId="0" xfId="0" applyFill="1"/>
    <xf numFmtId="0" fontId="1" fillId="5" borderId="1" xfId="0" applyFont="1" applyFill="1" applyBorder="1" applyAlignment="1">
      <alignment horizontal="center" vertical="center"/>
    </xf>
    <xf numFmtId="0" fontId="1" fillId="6" borderId="7" xfId="0" applyFont="1" applyFill="1" applyBorder="1" applyAlignment="1"/>
    <xf numFmtId="0" fontId="0" fillId="6" borderId="0" xfId="0" applyFill="1" applyAlignment="1"/>
    <xf numFmtId="0" fontId="0" fillId="6" borderId="8" xfId="0" applyFill="1" applyBorder="1" applyAlignment="1"/>
    <xf numFmtId="0" fontId="0" fillId="6" borderId="0" xfId="0" applyFill="1" applyBorder="1" applyAlignment="1"/>
    <xf numFmtId="0" fontId="1" fillId="2" borderId="5" xfId="0" applyFont="1" applyFill="1" applyBorder="1" applyAlignment="1" applyProtection="1">
      <alignment horizontal="center" vertical="center"/>
      <protection locked="0"/>
    </xf>
    <xf numFmtId="0" fontId="1" fillId="2" borderId="1" xfId="0" applyFont="1" applyFill="1" applyBorder="1" applyAlignment="1" applyProtection="1">
      <alignment horizontal="center" vertical="center"/>
      <protection locked="0"/>
    </xf>
    <xf numFmtId="0" fontId="1" fillId="5" borderId="1" xfId="0" applyFont="1" applyFill="1" applyBorder="1" applyAlignment="1" applyProtection="1">
      <alignment horizontal="center" vertical="center"/>
      <protection locked="0"/>
    </xf>
    <xf numFmtId="0" fontId="4" fillId="3" borderId="1" xfId="0" applyFont="1" applyFill="1" applyBorder="1" applyAlignment="1" applyProtection="1">
      <alignment horizontal="center" vertical="center"/>
      <protection locked="0"/>
    </xf>
    <xf numFmtId="0" fontId="1" fillId="2" borderId="2" xfId="0" applyFont="1" applyFill="1" applyBorder="1" applyAlignment="1" applyProtection="1">
      <alignment horizontal="center" vertical="center"/>
      <protection locked="0"/>
    </xf>
    <xf numFmtId="0" fontId="5" fillId="0" borderId="0" xfId="0" applyFont="1"/>
    <xf numFmtId="0" fontId="0" fillId="4" borderId="0" xfId="0" applyFill="1" applyBorder="1"/>
    <xf numFmtId="0" fontId="7" fillId="4" borderId="1" xfId="0" applyFont="1" applyFill="1" applyBorder="1" applyAlignment="1">
      <alignment horizontal="center" vertical="center"/>
    </xf>
    <xf numFmtId="0" fontId="8" fillId="4" borderId="1" xfId="0" applyFont="1" applyFill="1" applyBorder="1" applyAlignment="1">
      <alignment horizontal="center" vertical="center"/>
    </xf>
    <xf numFmtId="0" fontId="9" fillId="0" borderId="0" xfId="0" applyFont="1"/>
    <xf numFmtId="0" fontId="9" fillId="2" borderId="1" xfId="0" applyFont="1" applyFill="1" applyBorder="1" applyAlignment="1">
      <alignment horizontal="center" vertical="center"/>
    </xf>
    <xf numFmtId="0" fontId="9" fillId="2" borderId="3" xfId="0" applyFont="1" applyFill="1" applyBorder="1" applyAlignment="1">
      <alignment horizontal="center" vertical="center"/>
    </xf>
    <xf numFmtId="0" fontId="9" fillId="2" borderId="2" xfId="0" applyFont="1" applyFill="1" applyBorder="1" applyAlignment="1">
      <alignment horizontal="center" vertical="center"/>
    </xf>
    <xf numFmtId="0" fontId="9" fillId="2" borderId="6" xfId="0" applyFont="1" applyFill="1" applyBorder="1" applyAlignment="1">
      <alignment horizontal="center" vertical="center"/>
    </xf>
    <xf numFmtId="0" fontId="9" fillId="2" borderId="5" xfId="0" applyFont="1" applyFill="1" applyBorder="1" applyAlignment="1">
      <alignment horizontal="center" vertical="center"/>
    </xf>
    <xf numFmtId="0" fontId="10" fillId="0" borderId="0" xfId="0" applyFont="1"/>
    <xf numFmtId="0" fontId="1" fillId="3" borderId="1" xfId="0" applyFont="1" applyFill="1" applyBorder="1"/>
    <xf numFmtId="0" fontId="1" fillId="8" borderId="1" xfId="0" applyFont="1" applyFill="1" applyBorder="1"/>
    <xf numFmtId="0" fontId="11" fillId="2" borderId="1" xfId="0" applyFont="1" applyFill="1" applyBorder="1" applyAlignment="1">
      <alignment horizontal="center" vertical="center"/>
    </xf>
    <xf numFmtId="0" fontId="12" fillId="0" borderId="0" xfId="0" applyFont="1"/>
    <xf numFmtId="0" fontId="14" fillId="0" borderId="0" xfId="0" applyFont="1"/>
    <xf numFmtId="0" fontId="6" fillId="0" borderId="0" xfId="0" applyFont="1"/>
    <xf numFmtId="0" fontId="16" fillId="2" borderId="1" xfId="0" applyFont="1" applyFill="1" applyBorder="1" applyAlignment="1">
      <alignment horizontal="center" vertical="center"/>
    </xf>
    <xf numFmtId="0" fontId="16" fillId="2" borderId="6" xfId="0" applyFont="1" applyFill="1" applyBorder="1" applyAlignment="1">
      <alignment horizontal="center" vertical="center"/>
    </xf>
    <xf numFmtId="0" fontId="16" fillId="2" borderId="5" xfId="0" applyFont="1" applyFill="1" applyBorder="1" applyAlignment="1">
      <alignment horizontal="center" vertical="center"/>
    </xf>
    <xf numFmtId="0" fontId="11" fillId="2" borderId="6" xfId="0" applyFont="1" applyFill="1" applyBorder="1" applyAlignment="1">
      <alignment horizontal="center" vertical="center"/>
    </xf>
    <xf numFmtId="0" fontId="11" fillId="2" borderId="10" xfId="0" applyFont="1" applyFill="1" applyBorder="1" applyAlignment="1">
      <alignment horizontal="center" vertical="center"/>
    </xf>
    <xf numFmtId="0" fontId="1" fillId="3" borderId="4" xfId="0" applyFont="1" applyFill="1" applyBorder="1" applyAlignment="1"/>
    <xf numFmtId="0" fontId="19" fillId="0" borderId="0" xfId="0" applyFont="1"/>
    <xf numFmtId="0" fontId="20" fillId="0" borderId="0" xfId="0" applyFont="1"/>
    <xf numFmtId="0" fontId="21" fillId="7" borderId="0" xfId="0" applyFont="1" applyFill="1"/>
    <xf numFmtId="0" fontId="0" fillId="7" borderId="0" xfId="0" applyFill="1"/>
    <xf numFmtId="0" fontId="23" fillId="3" borderId="1" xfId="1" applyFont="1" applyFill="1" applyBorder="1" applyAlignment="1">
      <alignment horizontal="center" vertical="center"/>
    </xf>
    <xf numFmtId="0" fontId="23" fillId="3" borderId="10" xfId="1" applyFont="1" applyFill="1" applyBorder="1" applyAlignment="1">
      <alignment horizontal="center" vertical="center"/>
    </xf>
    <xf numFmtId="0" fontId="23" fillId="8" borderId="1" xfId="1" applyFont="1" applyFill="1" applyBorder="1" applyAlignment="1">
      <alignment horizontal="center" vertical="center"/>
    </xf>
    <xf numFmtId="0" fontId="7" fillId="0" borderId="1" xfId="0" applyFont="1" applyBorder="1"/>
    <xf numFmtId="0" fontId="7" fillId="4" borderId="1" xfId="0" applyFont="1" applyFill="1" applyBorder="1" applyAlignment="1"/>
    <xf numFmtId="0" fontId="10" fillId="0" borderId="1" xfId="0" applyFont="1" applyBorder="1" applyAlignment="1">
      <alignment horizontal="center"/>
    </xf>
    <xf numFmtId="0" fontId="7" fillId="6" borderId="1" xfId="0" applyFont="1" applyFill="1" applyBorder="1"/>
    <xf numFmtId="0" fontId="10" fillId="6" borderId="1" xfId="0" applyFont="1" applyFill="1" applyBorder="1" applyAlignment="1">
      <alignment horizontal="center"/>
    </xf>
    <xf numFmtId="0" fontId="26" fillId="6" borderId="1" xfId="0" applyFont="1" applyFill="1" applyBorder="1" applyAlignment="1">
      <alignment horizontal="center"/>
    </xf>
    <xf numFmtId="0" fontId="25" fillId="6" borderId="1" xfId="0" applyFont="1" applyFill="1" applyBorder="1" applyAlignment="1">
      <alignment horizontal="center"/>
    </xf>
    <xf numFmtId="0" fontId="27" fillId="0" borderId="1" xfId="0" applyFont="1" applyBorder="1" applyAlignment="1">
      <alignment horizontal="center"/>
    </xf>
    <xf numFmtId="0" fontId="24" fillId="4" borderId="4" xfId="1" applyFont="1" applyFill="1" applyBorder="1" applyAlignment="1"/>
    <xf numFmtId="0" fontId="24" fillId="4" borderId="9" xfId="1" applyFont="1" applyFill="1" applyBorder="1" applyAlignment="1"/>
    <xf numFmtId="0" fontId="24" fillId="4" borderId="3" xfId="1" applyFont="1" applyFill="1" applyBorder="1" applyAlignment="1"/>
    <xf numFmtId="0" fontId="24" fillId="6" borderId="4" xfId="1" applyFont="1" applyFill="1" applyBorder="1" applyAlignment="1"/>
    <xf numFmtId="0" fontId="24" fillId="0" borderId="9" xfId="1" applyFont="1" applyBorder="1" applyAlignment="1"/>
    <xf numFmtId="0" fontId="24" fillId="0" borderId="3" xfId="1" applyFont="1" applyBorder="1" applyAlignment="1"/>
    <xf numFmtId="0" fontId="24" fillId="6" borderId="9" xfId="1" applyFont="1" applyFill="1" applyBorder="1" applyAlignment="1"/>
    <xf numFmtId="0" fontId="24" fillId="6" borderId="3" xfId="1" applyFont="1" applyFill="1" applyBorder="1" applyAlignment="1"/>
    <xf numFmtId="0" fontId="1" fillId="0" borderId="7" xfId="0" applyFont="1" applyBorder="1" applyAlignment="1"/>
    <xf numFmtId="0" fontId="0" fillId="0" borderId="0" xfId="0" applyBorder="1" applyAlignment="1"/>
    <xf numFmtId="0" fontId="0" fillId="0" borderId="0" xfId="0" applyAlignment="1"/>
    <xf numFmtId="0" fontId="0" fillId="0" borderId="8" xfId="0" applyBorder="1" applyAlignment="1"/>
    <xf numFmtId="0" fontId="1" fillId="6" borderId="7" xfId="0" applyFont="1" applyFill="1" applyBorder="1" applyAlignment="1"/>
    <xf numFmtId="0" fontId="0" fillId="6" borderId="0" xfId="0" applyFill="1" applyBorder="1" applyAlignment="1"/>
  </cellXfs>
  <cellStyles count="2">
    <cellStyle name="Hiperpovezava" xfId="1" builtinId="8"/>
    <cellStyle name="Navadno" xfId="0" builtinId="0"/>
  </cellStyles>
  <dxfs count="15">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s>
  <tableStyles count="0" defaultTableStyle="TableStyleMedium2" defaultPivotStyle="PivotStyleLight16"/>
  <colors>
    <mruColors>
      <color rgb="FF99FF3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calcChain" Target="calcChain.xml"/></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UZLA!A1"/></Relationships>
</file>

<file path=xl/drawings/_rels/drawing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hyperlink" Target="#PUZLA!A1"/><Relationship Id="rId5" Type="http://schemas.openxmlformats.org/officeDocument/2006/relationships/image" Target="../media/image5.png"/><Relationship Id="rId4" Type="http://schemas.openxmlformats.org/officeDocument/2006/relationships/image" Target="../media/image4.png"/></Relationships>
</file>

<file path=xl/drawings/_rels/drawing5.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hyperlink" Target="#'4'!A1"/></Relationships>
</file>

<file path=xl/drawings/_rels/drawing6.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5'!A1"/></Relationships>
</file>

<file path=xl/drawings/_rels/drawing7.xml.rels><?xml version="1.0" encoding="UTF-8" standalone="yes"?>
<Relationships xmlns="http://schemas.openxmlformats.org/package/2006/relationships"><Relationship Id="rId2" Type="http://schemas.openxmlformats.org/officeDocument/2006/relationships/image" Target="../media/image8.jpeg"/><Relationship Id="rId1" Type="http://schemas.openxmlformats.org/officeDocument/2006/relationships/hyperlink" Target="#PUZLA!A1"/></Relationships>
</file>

<file path=xl/drawings/_rels/drawing8.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hyperlink" Target="#PUZLA!A1"/></Relationships>
</file>

<file path=xl/drawings/_rels/drawing9.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hyperlink" Target="#PUZLA!A1"/></Relationships>
</file>

<file path=xl/drawings/_rels/drawing10.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hyperlink" Target="#PUZLA!A1"/></Relationships>
</file>

<file path=xl/drawings/_rels/drawing11.xml.rels><?xml version="1.0" encoding="UTF-8" standalone="yes"?>
<Relationships xmlns="http://schemas.openxmlformats.org/package/2006/relationships"><Relationship Id="rId2" Type="http://schemas.openxmlformats.org/officeDocument/2006/relationships/image" Target="../media/image12.png"/><Relationship Id="rId1" Type="http://schemas.openxmlformats.org/officeDocument/2006/relationships/hyperlink" Target="#PUZLA!A1"/></Relationships>
</file>

<file path=xl/drawings/_rels/drawing12.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hyperlink" Target="#PUZLA!A1"/></Relationships>
</file>

<file path=xl/drawings/_rels/drawing13.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hyperlink" Target="#PUZLA!A1"/></Relationships>
</file>

<file path=xl/drawings/_rels/drawing14.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hyperlink" Target="#PUZLA!A1"/></Relationships>
</file>

<file path=xl/drawings/_rels/drawing15.x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hyperlink" Target="#PUZLA!A1"/></Relationships>
</file>

<file path=xl/drawings/_rels/drawing16.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hyperlink" Target="#PUZLA!A1"/></Relationships>
</file>

<file path=xl/drawings/_rels/drawing17.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hyperlink" Target="#PUZLA!A1"/></Relationships>
</file>

<file path=xl/drawings/_rels/drawing18.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hyperlink" Target="#PUZLA!A1"/></Relationships>
</file>

<file path=xl/drawings/_rels/drawing19.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PUZLA!A1"/></Relationships>
</file>

<file path=xl/drawings/_rels/drawing20.xml.rels><?xml version="1.0" encoding="UTF-8" standalone="yes"?>
<Relationships xmlns="http://schemas.openxmlformats.org/package/2006/relationships"><Relationship Id="rId8" Type="http://schemas.openxmlformats.org/officeDocument/2006/relationships/image" Target="../media/image1.png"/><Relationship Id="rId13" Type="http://schemas.openxmlformats.org/officeDocument/2006/relationships/image" Target="../media/image12.png"/><Relationship Id="rId18" Type="http://schemas.openxmlformats.org/officeDocument/2006/relationships/image" Target="../media/image13.png"/><Relationship Id="rId3" Type="http://schemas.openxmlformats.org/officeDocument/2006/relationships/image" Target="../media/image14.png"/><Relationship Id="rId7" Type="http://schemas.openxmlformats.org/officeDocument/2006/relationships/image" Target="../media/image17.png"/><Relationship Id="rId12" Type="http://schemas.openxmlformats.org/officeDocument/2006/relationships/image" Target="../media/image9.png"/><Relationship Id="rId17" Type="http://schemas.openxmlformats.org/officeDocument/2006/relationships/image" Target="../media/image16.png"/><Relationship Id="rId2" Type="http://schemas.openxmlformats.org/officeDocument/2006/relationships/image" Target="../media/image6.png"/><Relationship Id="rId16" Type="http://schemas.openxmlformats.org/officeDocument/2006/relationships/image" Target="../media/image8.jpeg"/><Relationship Id="rId1" Type="http://schemas.openxmlformats.org/officeDocument/2006/relationships/image" Target="../media/image18.png"/><Relationship Id="rId6" Type="http://schemas.openxmlformats.org/officeDocument/2006/relationships/image" Target="../media/image15.png"/><Relationship Id="rId11" Type="http://schemas.openxmlformats.org/officeDocument/2006/relationships/image" Target="../media/image4.png"/><Relationship Id="rId5" Type="http://schemas.openxmlformats.org/officeDocument/2006/relationships/image" Target="../media/image3.png"/><Relationship Id="rId15" Type="http://schemas.openxmlformats.org/officeDocument/2006/relationships/image" Target="../media/image5.png"/><Relationship Id="rId10" Type="http://schemas.openxmlformats.org/officeDocument/2006/relationships/image" Target="../media/image11.png"/><Relationship Id="rId4" Type="http://schemas.openxmlformats.org/officeDocument/2006/relationships/image" Target="../media/image2.png"/><Relationship Id="rId9" Type="http://schemas.openxmlformats.org/officeDocument/2006/relationships/image" Target="../media/image10.png"/><Relationship Id="rId14" Type="http://schemas.openxmlformats.org/officeDocument/2006/relationships/image" Target="../media/image7.png"/></Relationships>
</file>

<file path=xl/drawings/_rels/drawing21.xml.rels><?xml version="1.0" encoding="UTF-8" standalone="yes"?>
<Relationships xmlns="http://schemas.openxmlformats.org/package/2006/relationships"><Relationship Id="rId8" Type="http://schemas.openxmlformats.org/officeDocument/2006/relationships/image" Target="../media/image1.png"/><Relationship Id="rId13" Type="http://schemas.openxmlformats.org/officeDocument/2006/relationships/image" Target="../media/image12.png"/><Relationship Id="rId18" Type="http://schemas.openxmlformats.org/officeDocument/2006/relationships/image" Target="../media/image13.png"/><Relationship Id="rId3" Type="http://schemas.openxmlformats.org/officeDocument/2006/relationships/image" Target="../media/image14.png"/><Relationship Id="rId7" Type="http://schemas.openxmlformats.org/officeDocument/2006/relationships/image" Target="../media/image17.png"/><Relationship Id="rId12" Type="http://schemas.openxmlformats.org/officeDocument/2006/relationships/image" Target="../media/image9.png"/><Relationship Id="rId17" Type="http://schemas.openxmlformats.org/officeDocument/2006/relationships/image" Target="../media/image16.png"/><Relationship Id="rId2" Type="http://schemas.openxmlformats.org/officeDocument/2006/relationships/image" Target="../media/image6.png"/><Relationship Id="rId16" Type="http://schemas.openxmlformats.org/officeDocument/2006/relationships/image" Target="../media/image8.jpeg"/><Relationship Id="rId1" Type="http://schemas.openxmlformats.org/officeDocument/2006/relationships/image" Target="../media/image18.png"/><Relationship Id="rId6" Type="http://schemas.openxmlformats.org/officeDocument/2006/relationships/image" Target="../media/image15.png"/><Relationship Id="rId11" Type="http://schemas.openxmlformats.org/officeDocument/2006/relationships/image" Target="../media/image4.png"/><Relationship Id="rId5" Type="http://schemas.openxmlformats.org/officeDocument/2006/relationships/image" Target="../media/image3.png"/><Relationship Id="rId15" Type="http://schemas.openxmlformats.org/officeDocument/2006/relationships/image" Target="../media/image5.png"/><Relationship Id="rId10" Type="http://schemas.openxmlformats.org/officeDocument/2006/relationships/image" Target="../media/image11.png"/><Relationship Id="rId4" Type="http://schemas.openxmlformats.org/officeDocument/2006/relationships/image" Target="../media/image2.png"/><Relationship Id="rId9" Type="http://schemas.openxmlformats.org/officeDocument/2006/relationships/image" Target="../media/image10.png"/><Relationship Id="rId14" Type="http://schemas.openxmlformats.org/officeDocument/2006/relationships/image" Target="../media/image7.png"/></Relationships>
</file>

<file path=xl/drawings/_rels/drawing22.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xdr:from>
      <xdr:col>0</xdr:col>
      <xdr:colOff>121920</xdr:colOff>
      <xdr:row>1</xdr:row>
      <xdr:rowOff>91440</xdr:rowOff>
    </xdr:from>
    <xdr:to>
      <xdr:col>28</xdr:col>
      <xdr:colOff>365760</xdr:colOff>
      <xdr:row>4</xdr:row>
      <xdr:rowOff>167640</xdr:rowOff>
    </xdr:to>
    <xdr:sp macro="" textlink="">
      <xdr:nvSpPr>
        <xdr:cNvPr id="2" name="PoljeZBesedilom 1"/>
        <xdr:cNvSpPr txBox="1"/>
      </xdr:nvSpPr>
      <xdr:spPr>
        <a:xfrm>
          <a:off x="121920" y="274320"/>
          <a:ext cx="17312640" cy="624840"/>
        </a:xfrm>
        <a:prstGeom prst="rect">
          <a:avLst/>
        </a:prstGeom>
        <a:solidFill>
          <a:srgbClr val="FF00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sl-SI" sz="3600">
              <a:solidFill>
                <a:schemeClr val="bg1"/>
              </a:solidFill>
            </a:rPr>
            <a:t>ODGOVORITE NA PITANJE ISPOD I UPIŠITE ODGOVARUJOĆI BROJ I SLOVO U ŠARENI KOLONI</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239486</xdr:colOff>
      <xdr:row>0</xdr:row>
      <xdr:rowOff>174172</xdr:rowOff>
    </xdr:from>
    <xdr:to>
      <xdr:col>29</xdr:col>
      <xdr:colOff>315686</xdr:colOff>
      <xdr:row>4</xdr:row>
      <xdr:rowOff>43543</xdr:rowOff>
    </xdr:to>
    <xdr:sp macro="" textlink="">
      <xdr:nvSpPr>
        <xdr:cNvPr id="6" name="PoljeZBesedilom 5"/>
        <xdr:cNvSpPr txBox="1"/>
      </xdr:nvSpPr>
      <xdr:spPr>
        <a:xfrm>
          <a:off x="239486" y="174172"/>
          <a:ext cx="10809514" cy="1088571"/>
        </a:xfrm>
        <a:prstGeom prst="rect">
          <a:avLst/>
        </a:prstGeom>
        <a:solidFill>
          <a:srgbClr val="FF00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3200">
              <a:solidFill>
                <a:schemeClr val="bg1"/>
              </a:solidFill>
            </a:rPr>
            <a:t>KVIZ: ODGOVORITE</a:t>
          </a:r>
          <a:r>
            <a:rPr lang="sl-SI" sz="3200" baseline="0">
              <a:solidFill>
                <a:schemeClr val="bg1"/>
              </a:solidFill>
            </a:rPr>
            <a:t> NA PITANJA ISPOD, KOJA SE NALAZE U NAPOMENI (NARANDŽASTA ILI ZELENA ĆELIJA)</a:t>
          </a:r>
          <a:endParaRPr lang="sl-SI" sz="3200">
            <a:solidFill>
              <a:schemeClr val="bg1"/>
            </a:solidFill>
          </a:endParaRP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81915</xdr:colOff>
      <xdr:row>0</xdr:row>
      <xdr:rowOff>84956</xdr:rowOff>
    </xdr:from>
    <xdr:to>
      <xdr:col>10</xdr:col>
      <xdr:colOff>123825</xdr:colOff>
      <xdr:row>26</xdr:row>
      <xdr:rowOff>80927</xdr:rowOff>
    </xdr:to>
    <xdr:pic>
      <xdr:nvPicPr>
        <xdr:cNvPr id="63" name="Slika 62">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xfrm>
          <a:off x="81915" y="84956"/>
          <a:ext cx="6137910" cy="470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7620</xdr:colOff>
      <xdr:row>0</xdr:row>
      <xdr:rowOff>0</xdr:rowOff>
    </xdr:from>
    <xdr:to>
      <xdr:col>10</xdr:col>
      <xdr:colOff>22860</xdr:colOff>
      <xdr:row>23</xdr:row>
      <xdr:rowOff>109394</xdr:rowOff>
    </xdr:to>
    <xdr:pic>
      <xdr:nvPicPr>
        <xdr:cNvPr id="7" name="Slika 6">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xfrm>
          <a:off x="7620" y="0"/>
          <a:ext cx="6111240" cy="4315634"/>
        </a:xfrm>
        <a:prstGeom prst="rect">
          <a:avLst/>
        </a:prstGeom>
      </xdr:spPr>
    </xdr:pic>
    <xdr:clientData/>
  </xdr:twoCellAnchor>
  <xdr:twoCellAnchor>
    <xdr:from>
      <xdr:col>3</xdr:col>
      <xdr:colOff>85273</xdr:colOff>
      <xdr:row>34</xdr:row>
      <xdr:rowOff>19050</xdr:rowOff>
    </xdr:from>
    <xdr:to>
      <xdr:col>5</xdr:col>
      <xdr:colOff>491672</xdr:colOff>
      <xdr:row>41</xdr:row>
      <xdr:rowOff>177760</xdr:rowOff>
    </xdr:to>
    <xdr:grpSp>
      <xdr:nvGrpSpPr>
        <xdr:cNvPr id="9" name="Skupina 8"/>
        <xdr:cNvGrpSpPr/>
      </xdr:nvGrpSpPr>
      <xdr:grpSpPr>
        <a:xfrm>
          <a:off x="1914073" y="6450330"/>
          <a:ext cx="1625599" cy="1438870"/>
          <a:chOff x="17995901" y="4851400"/>
          <a:chExt cx="1625599" cy="1385530"/>
        </a:xfrm>
      </xdr:grpSpPr>
      <xdr:pic>
        <xdr:nvPicPr>
          <xdr:cNvPr id="10" name="Slika 9"/>
          <xdr:cNvPicPr>
            <a:picLocks noChangeAspect="1"/>
          </xdr:cNvPicPr>
        </xdr:nvPicPr>
        <xdr:blipFill>
          <a:blip xmlns:r="http://schemas.openxmlformats.org/officeDocument/2006/relationships" r:embed="rId3"/>
          <a:stretch>
            <a:fillRect/>
          </a:stretch>
        </xdr:blipFill>
        <xdr:spPr>
          <a:xfrm>
            <a:off x="17995901" y="5334000"/>
            <a:ext cx="1625599" cy="902930"/>
          </a:xfrm>
          <a:prstGeom prst="rect">
            <a:avLst/>
          </a:prstGeom>
        </xdr:spPr>
      </xdr:pic>
      <xdr:sp macro="" textlink="">
        <xdr:nvSpPr>
          <xdr:cNvPr id="11" name="PoljeZBesedilom 10"/>
          <xdr:cNvSpPr txBox="1"/>
        </xdr:nvSpPr>
        <xdr:spPr>
          <a:xfrm>
            <a:off x="18008600" y="4851400"/>
            <a:ext cx="1600200" cy="463550"/>
          </a:xfrm>
          <a:prstGeom prst="rect">
            <a:avLst/>
          </a:prstGeom>
          <a:solidFill>
            <a:schemeClr val="accent1">
              <a:lumMod val="50000"/>
            </a:schemeClr>
          </a:solidFill>
          <a:ln w="76200" cmpd="sng">
            <a:solidFill>
              <a:srgbClr val="9966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CRNI TRN</a:t>
            </a:r>
          </a:p>
          <a:p>
            <a:pPr algn="ctr"/>
            <a:r>
              <a:rPr lang="sl-SI" sz="1200" b="1">
                <a:solidFill>
                  <a:schemeClr val="bg1"/>
                </a:solidFill>
              </a:rPr>
              <a:t>ČRNI TRN</a:t>
            </a:r>
          </a:p>
          <a:p>
            <a:endParaRPr lang="sl-SI" sz="1200">
              <a:solidFill>
                <a:schemeClr val="bg1"/>
              </a:solidFill>
            </a:endParaRPr>
          </a:p>
        </xdr:txBody>
      </xdr:sp>
    </xdr:grpSp>
    <xdr:clientData/>
  </xdr:twoCellAnchor>
  <xdr:twoCellAnchor>
    <xdr:from>
      <xdr:col>6</xdr:col>
      <xdr:colOff>39551</xdr:colOff>
      <xdr:row>34</xdr:row>
      <xdr:rowOff>34291</xdr:rowOff>
    </xdr:from>
    <xdr:to>
      <xdr:col>8</xdr:col>
      <xdr:colOff>541740</xdr:colOff>
      <xdr:row>44</xdr:row>
      <xdr:rowOff>34290</xdr:rowOff>
    </xdr:to>
    <xdr:grpSp>
      <xdr:nvGrpSpPr>
        <xdr:cNvPr id="27" name="Skupina 26"/>
        <xdr:cNvGrpSpPr/>
      </xdr:nvGrpSpPr>
      <xdr:grpSpPr>
        <a:xfrm>
          <a:off x="3697151" y="6465571"/>
          <a:ext cx="1721389" cy="1828799"/>
          <a:chOff x="17627599" y="5334001"/>
          <a:chExt cx="1721389" cy="1777999"/>
        </a:xfrm>
      </xdr:grpSpPr>
      <xdr:pic>
        <xdr:nvPicPr>
          <xdr:cNvPr id="28" name="Slika 27"/>
          <xdr:cNvPicPr>
            <a:picLocks noChangeAspect="1"/>
          </xdr:cNvPicPr>
        </xdr:nvPicPr>
        <xdr:blipFill rotWithShape="1">
          <a:blip xmlns:r="http://schemas.openxmlformats.org/officeDocument/2006/relationships" r:embed="rId4"/>
          <a:srcRect r="1546" b="2525"/>
          <a:stretch/>
        </xdr:blipFill>
        <xdr:spPr>
          <a:xfrm>
            <a:off x="17627599" y="5826406"/>
            <a:ext cx="1721389" cy="1285594"/>
          </a:xfrm>
          <a:prstGeom prst="rect">
            <a:avLst/>
          </a:prstGeom>
        </xdr:spPr>
      </xdr:pic>
      <xdr:sp macro="" textlink="">
        <xdr:nvSpPr>
          <xdr:cNvPr id="29" name="PoljeZBesedilom 28"/>
          <xdr:cNvSpPr txBox="1"/>
        </xdr:nvSpPr>
        <xdr:spPr>
          <a:xfrm>
            <a:off x="17678400" y="5334001"/>
            <a:ext cx="1600200" cy="463550"/>
          </a:xfrm>
          <a:prstGeom prst="rect">
            <a:avLst/>
          </a:prstGeom>
          <a:solidFill>
            <a:schemeClr val="accent1">
              <a:lumMod val="50000"/>
            </a:schemeClr>
          </a:solidFill>
          <a:ln w="76200" cmpd="sng">
            <a:solidFill>
              <a:srgbClr val="9966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GORSKA METVICA</a:t>
            </a:r>
          </a:p>
          <a:p>
            <a:pPr algn="ctr"/>
            <a:r>
              <a:rPr lang="sl-SI" sz="1200" b="1">
                <a:solidFill>
                  <a:schemeClr val="bg1"/>
                </a:solidFill>
              </a:rPr>
              <a:t>NAVADNI ČOBER</a:t>
            </a:r>
          </a:p>
          <a:p>
            <a:endParaRPr lang="sl-SI" sz="1200">
              <a:solidFill>
                <a:schemeClr val="bg1"/>
              </a:solidFill>
            </a:endParaRPr>
          </a:p>
        </xdr:txBody>
      </xdr:sp>
    </xdr:grpSp>
    <xdr:clientData/>
  </xdr:twoCellAnchor>
  <xdr:twoCellAnchor>
    <xdr:from>
      <xdr:col>15</xdr:col>
      <xdr:colOff>263071</xdr:colOff>
      <xdr:row>33</xdr:row>
      <xdr:rowOff>93980</xdr:rowOff>
    </xdr:from>
    <xdr:to>
      <xdr:col>18</xdr:col>
      <xdr:colOff>134862</xdr:colOff>
      <xdr:row>43</xdr:row>
      <xdr:rowOff>113030</xdr:rowOff>
    </xdr:to>
    <xdr:grpSp>
      <xdr:nvGrpSpPr>
        <xdr:cNvPr id="39" name="Skupina 38"/>
        <xdr:cNvGrpSpPr/>
      </xdr:nvGrpSpPr>
      <xdr:grpSpPr>
        <a:xfrm>
          <a:off x="9407071" y="6342380"/>
          <a:ext cx="1700591" cy="1847850"/>
          <a:chOff x="12966699" y="2152650"/>
          <a:chExt cx="1700591" cy="1797050"/>
        </a:xfrm>
      </xdr:grpSpPr>
      <xdr:sp macro="" textlink="">
        <xdr:nvSpPr>
          <xdr:cNvPr id="40" name="PoljeZBesedilom 39"/>
          <xdr:cNvSpPr txBox="1"/>
        </xdr:nvSpPr>
        <xdr:spPr>
          <a:xfrm>
            <a:off x="13012420" y="2152650"/>
            <a:ext cx="1600200" cy="463550"/>
          </a:xfrm>
          <a:prstGeom prst="rect">
            <a:avLst/>
          </a:prstGeom>
          <a:solidFill>
            <a:schemeClr val="accent1">
              <a:lumMod val="50000"/>
            </a:schemeClr>
          </a:solidFill>
          <a:ln w="76200" cmpd="sng">
            <a:solidFill>
              <a:srgbClr val="FFFF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MASLAČEK</a:t>
            </a:r>
          </a:p>
          <a:p>
            <a:pPr algn="ctr"/>
            <a:r>
              <a:rPr lang="sl-SI" sz="1200" b="1">
                <a:solidFill>
                  <a:schemeClr val="bg1"/>
                </a:solidFill>
              </a:rPr>
              <a:t>REGRAT</a:t>
            </a:r>
          </a:p>
          <a:p>
            <a:endParaRPr lang="sl-SI" sz="1200">
              <a:solidFill>
                <a:schemeClr val="bg1"/>
              </a:solidFill>
            </a:endParaRPr>
          </a:p>
        </xdr:txBody>
      </xdr:sp>
      <xdr:pic>
        <xdr:nvPicPr>
          <xdr:cNvPr id="41" name="Slika 40"/>
          <xdr:cNvPicPr>
            <a:picLocks noChangeAspect="1"/>
          </xdr:cNvPicPr>
        </xdr:nvPicPr>
        <xdr:blipFill rotWithShape="1">
          <a:blip xmlns:r="http://schemas.openxmlformats.org/officeDocument/2006/relationships" r:embed="rId5"/>
          <a:srcRect t="2463"/>
          <a:stretch/>
        </xdr:blipFill>
        <xdr:spPr>
          <a:xfrm>
            <a:off x="12966699" y="2679700"/>
            <a:ext cx="1700591" cy="1270000"/>
          </a:xfrm>
          <a:prstGeom prst="rect">
            <a:avLst/>
          </a:prstGeom>
        </xdr:spPr>
      </xdr:pic>
    </xdr:grp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252912</xdr:colOff>
      <xdr:row>0</xdr:row>
      <xdr:rowOff>140974</xdr:rowOff>
    </xdr:from>
    <xdr:to>
      <xdr:col>12</xdr:col>
      <xdr:colOff>236220</xdr:colOff>
      <xdr:row>31</xdr:row>
      <xdr:rowOff>121783</xdr:rowOff>
    </xdr:to>
    <xdr:pic>
      <xdr:nvPicPr>
        <xdr:cNvPr id="2" name="Slika 1">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xfrm>
          <a:off x="252912" y="140974"/>
          <a:ext cx="7298508" cy="565008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66674</xdr:colOff>
      <xdr:row>0</xdr:row>
      <xdr:rowOff>61528</xdr:rowOff>
    </xdr:from>
    <xdr:to>
      <xdr:col>10</xdr:col>
      <xdr:colOff>542925</xdr:colOff>
      <xdr:row>31</xdr:row>
      <xdr:rowOff>93111</xdr:rowOff>
    </xdr:to>
    <xdr:pic>
      <xdr:nvPicPr>
        <xdr:cNvPr id="4" name="Slika 3">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xfrm>
          <a:off x="66674" y="61528"/>
          <a:ext cx="6572251" cy="56418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60960</xdr:colOff>
      <xdr:row>0</xdr:row>
      <xdr:rowOff>107487</xdr:rowOff>
    </xdr:from>
    <xdr:to>
      <xdr:col>7</xdr:col>
      <xdr:colOff>167640</xdr:colOff>
      <xdr:row>16</xdr:row>
      <xdr:rowOff>90196</xdr:rowOff>
    </xdr:to>
    <xdr:pic>
      <xdr:nvPicPr>
        <xdr:cNvPr id="3" name="Slika 2" descr="Mišjakinja">
          <a:hlinkClick xmlns:r="http://schemas.openxmlformats.org/officeDocument/2006/relationships" r:id="rId1"/>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0960" y="107487"/>
          <a:ext cx="4373880" cy="29087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121920</xdr:colOff>
      <xdr:row>0</xdr:row>
      <xdr:rowOff>54469</xdr:rowOff>
    </xdr:from>
    <xdr:to>
      <xdr:col>7</xdr:col>
      <xdr:colOff>441960</xdr:colOff>
      <xdr:row>19</xdr:row>
      <xdr:rowOff>104065</xdr:rowOff>
    </xdr:to>
    <xdr:pic>
      <xdr:nvPicPr>
        <xdr:cNvPr id="3" name="Slika 2">
          <a:hlinkClick xmlns:r="http://schemas.openxmlformats.org/officeDocument/2006/relationships" r:id="rId1"/>
        </xdr:cNvPr>
        <xdr:cNvPicPr>
          <a:picLocks noChangeAspect="1"/>
        </xdr:cNvPicPr>
      </xdr:nvPicPr>
      <xdr:blipFill rotWithShape="1">
        <a:blip xmlns:r="http://schemas.openxmlformats.org/officeDocument/2006/relationships" r:embed="rId2"/>
        <a:srcRect t="2722"/>
        <a:stretch/>
      </xdr:blipFill>
      <xdr:spPr>
        <a:xfrm>
          <a:off x="121920" y="54469"/>
          <a:ext cx="4587240" cy="3524316"/>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119379</xdr:colOff>
      <xdr:row>0</xdr:row>
      <xdr:rowOff>101698</xdr:rowOff>
    </xdr:from>
    <xdr:to>
      <xdr:col>5</xdr:col>
      <xdr:colOff>144780</xdr:colOff>
      <xdr:row>19</xdr:row>
      <xdr:rowOff>174967</xdr:rowOff>
    </xdr:to>
    <xdr:pic>
      <xdr:nvPicPr>
        <xdr:cNvPr id="4" name="Slika 3">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xfrm>
          <a:off x="119379" y="101698"/>
          <a:ext cx="3073401" cy="3547989"/>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83819</xdr:colOff>
      <xdr:row>0</xdr:row>
      <xdr:rowOff>22958</xdr:rowOff>
    </xdr:from>
    <xdr:to>
      <xdr:col>7</xdr:col>
      <xdr:colOff>434340</xdr:colOff>
      <xdr:row>19</xdr:row>
      <xdr:rowOff>83800</xdr:rowOff>
    </xdr:to>
    <xdr:pic>
      <xdr:nvPicPr>
        <xdr:cNvPr id="4" name="Slika 3">
          <a:hlinkClick xmlns:r="http://schemas.openxmlformats.org/officeDocument/2006/relationships" r:id="rId1"/>
        </xdr:cNvPr>
        <xdr:cNvPicPr>
          <a:picLocks noChangeAspect="1"/>
        </xdr:cNvPicPr>
      </xdr:nvPicPr>
      <xdr:blipFill rotWithShape="1">
        <a:blip xmlns:r="http://schemas.openxmlformats.org/officeDocument/2006/relationships" r:embed="rId2"/>
        <a:srcRect t="2348"/>
        <a:stretch/>
      </xdr:blipFill>
      <xdr:spPr>
        <a:xfrm>
          <a:off x="83819" y="22958"/>
          <a:ext cx="4617721" cy="3535562"/>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0</xdr:col>
      <xdr:colOff>129540</xdr:colOff>
      <xdr:row>0</xdr:row>
      <xdr:rowOff>79668</xdr:rowOff>
    </xdr:from>
    <xdr:to>
      <xdr:col>7</xdr:col>
      <xdr:colOff>346226</xdr:colOff>
      <xdr:row>19</xdr:row>
      <xdr:rowOff>152399</xdr:rowOff>
    </xdr:to>
    <xdr:pic>
      <xdr:nvPicPr>
        <xdr:cNvPr id="4" name="Slika 3">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xfrm>
          <a:off x="129540" y="79668"/>
          <a:ext cx="4483886" cy="3547451"/>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0</xdr:row>
      <xdr:rowOff>0</xdr:rowOff>
    </xdr:from>
    <xdr:to>
      <xdr:col>7</xdr:col>
      <xdr:colOff>164171</xdr:colOff>
      <xdr:row>18</xdr:row>
      <xdr:rowOff>175260</xdr:rowOff>
    </xdr:to>
    <xdr:pic>
      <xdr:nvPicPr>
        <xdr:cNvPr id="2" name="Slika 1">
          <a:hlinkClick xmlns:r="http://schemas.openxmlformats.org/officeDocument/2006/relationships" r:id="rId1"/>
        </xdr:cNvPr>
        <xdr:cNvPicPr>
          <a:picLocks noChangeAspect="1"/>
        </xdr:cNvPicPr>
      </xdr:nvPicPr>
      <xdr:blipFill rotWithShape="1">
        <a:blip xmlns:r="http://schemas.openxmlformats.org/officeDocument/2006/relationships" r:embed="rId2"/>
        <a:srcRect r="1546" b="2525"/>
        <a:stretch/>
      </xdr:blipFill>
      <xdr:spPr>
        <a:xfrm>
          <a:off x="0" y="0"/>
          <a:ext cx="4431371" cy="34671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0</xdr:col>
      <xdr:colOff>15240</xdr:colOff>
      <xdr:row>0</xdr:row>
      <xdr:rowOff>0</xdr:rowOff>
    </xdr:from>
    <xdr:to>
      <xdr:col>8</xdr:col>
      <xdr:colOff>251460</xdr:colOff>
      <xdr:row>19</xdr:row>
      <xdr:rowOff>80775</xdr:rowOff>
    </xdr:to>
    <xdr:pic>
      <xdr:nvPicPr>
        <xdr:cNvPr id="4" name="Slika 3">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xfrm>
          <a:off x="15240" y="0"/>
          <a:ext cx="5113020" cy="355549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0</xdr:col>
      <xdr:colOff>63500</xdr:colOff>
      <xdr:row>0</xdr:row>
      <xdr:rowOff>13901</xdr:rowOff>
    </xdr:from>
    <xdr:to>
      <xdr:col>6</xdr:col>
      <xdr:colOff>15240</xdr:colOff>
      <xdr:row>19</xdr:row>
      <xdr:rowOff>100542</xdr:rowOff>
    </xdr:to>
    <xdr:pic>
      <xdr:nvPicPr>
        <xdr:cNvPr id="4" name="Slika 3">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xfrm>
          <a:off x="63500" y="13901"/>
          <a:ext cx="3609340" cy="356136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xdr:from>
      <xdr:col>0</xdr:col>
      <xdr:colOff>22860</xdr:colOff>
      <xdr:row>0</xdr:row>
      <xdr:rowOff>32943</xdr:rowOff>
    </xdr:from>
    <xdr:to>
      <xdr:col>9</xdr:col>
      <xdr:colOff>267768</xdr:colOff>
      <xdr:row>19</xdr:row>
      <xdr:rowOff>60960</xdr:rowOff>
    </xdr:to>
    <xdr:pic>
      <xdr:nvPicPr>
        <xdr:cNvPr id="7" name="Slika 6">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xfrm flipH="1">
          <a:off x="22860" y="32943"/>
          <a:ext cx="5731308" cy="3502737"/>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0</xdr:col>
      <xdr:colOff>48685</xdr:colOff>
      <xdr:row>0</xdr:row>
      <xdr:rowOff>0</xdr:rowOff>
    </xdr:from>
    <xdr:to>
      <xdr:col>3</xdr:col>
      <xdr:colOff>449580</xdr:colOff>
      <xdr:row>20</xdr:row>
      <xdr:rowOff>2442</xdr:rowOff>
    </xdr:to>
    <xdr:pic>
      <xdr:nvPicPr>
        <xdr:cNvPr id="4" name="Slika 3">
          <a:hlinkClick xmlns:r="http://schemas.openxmlformats.org/officeDocument/2006/relationships" r:id="rId1"/>
        </xdr:cNvPr>
        <xdr:cNvPicPr>
          <a:picLocks noChangeAspect="1"/>
        </xdr:cNvPicPr>
      </xdr:nvPicPr>
      <xdr:blipFill rotWithShape="1">
        <a:blip xmlns:r="http://schemas.openxmlformats.org/officeDocument/2006/relationships" r:embed="rId2"/>
        <a:srcRect r="3133"/>
        <a:stretch/>
      </xdr:blipFill>
      <xdr:spPr>
        <a:xfrm>
          <a:off x="48685" y="0"/>
          <a:ext cx="2229695" cy="3660042"/>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0</xdr:col>
      <xdr:colOff>38100</xdr:colOff>
      <xdr:row>0</xdr:row>
      <xdr:rowOff>53262</xdr:rowOff>
    </xdr:from>
    <xdr:to>
      <xdr:col>8</xdr:col>
      <xdr:colOff>259080</xdr:colOff>
      <xdr:row>19</xdr:row>
      <xdr:rowOff>150385</xdr:rowOff>
    </xdr:to>
    <xdr:pic>
      <xdr:nvPicPr>
        <xdr:cNvPr id="4" name="Slika 3">
          <a:hlinkClick xmlns:r="http://schemas.openxmlformats.org/officeDocument/2006/relationships" r:id="rId1"/>
        </xdr:cNvPr>
        <xdr:cNvPicPr>
          <a:picLocks noChangeAspect="1"/>
        </xdr:cNvPicPr>
      </xdr:nvPicPr>
      <xdr:blipFill rotWithShape="1">
        <a:blip xmlns:r="http://schemas.openxmlformats.org/officeDocument/2006/relationships" r:embed="rId2"/>
        <a:srcRect t="2132"/>
        <a:stretch/>
      </xdr:blipFill>
      <xdr:spPr>
        <a:xfrm>
          <a:off x="38100" y="53262"/>
          <a:ext cx="5097780" cy="3571843"/>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0</xdr:col>
      <xdr:colOff>68580</xdr:colOff>
      <xdr:row>0</xdr:row>
      <xdr:rowOff>77129</xdr:rowOff>
    </xdr:from>
    <xdr:to>
      <xdr:col>6</xdr:col>
      <xdr:colOff>586740</xdr:colOff>
      <xdr:row>17</xdr:row>
      <xdr:rowOff>174777</xdr:rowOff>
    </xdr:to>
    <xdr:pic>
      <xdr:nvPicPr>
        <xdr:cNvPr id="4" name="Slika 3">
          <a:hlinkClick xmlns:r="http://schemas.openxmlformats.org/officeDocument/2006/relationships" r:id="rId1"/>
        </xdr:cNvPr>
        <xdr:cNvPicPr>
          <a:picLocks noChangeAspect="1"/>
        </xdr:cNvPicPr>
      </xdr:nvPicPr>
      <xdr:blipFill rotWithShape="1">
        <a:blip xmlns:r="http://schemas.openxmlformats.org/officeDocument/2006/relationships" r:embed="rId2"/>
        <a:srcRect t="2463"/>
        <a:stretch/>
      </xdr:blipFill>
      <xdr:spPr>
        <a:xfrm>
          <a:off x="68580" y="77129"/>
          <a:ext cx="4175760" cy="3206608"/>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15240</xdr:colOff>
      <xdr:row>0</xdr:row>
      <xdr:rowOff>68656</xdr:rowOff>
    </xdr:from>
    <xdr:to>
      <xdr:col>8</xdr:col>
      <xdr:colOff>363624</xdr:colOff>
      <xdr:row>17</xdr:row>
      <xdr:rowOff>30480</xdr:rowOff>
    </xdr:to>
    <xdr:pic>
      <xdr:nvPicPr>
        <xdr:cNvPr id="3" name="Slika 2">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xfrm>
          <a:off x="15240" y="68656"/>
          <a:ext cx="5225184" cy="3070784"/>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38100</xdr:colOff>
      <xdr:row>7</xdr:row>
      <xdr:rowOff>165100</xdr:rowOff>
    </xdr:from>
    <xdr:to>
      <xdr:col>24</xdr:col>
      <xdr:colOff>217224</xdr:colOff>
      <xdr:row>57</xdr:row>
      <xdr:rowOff>23004</xdr:rowOff>
    </xdr:to>
    <xdr:pic>
      <xdr:nvPicPr>
        <xdr:cNvPr id="2" name="Slika 1"/>
        <xdr:cNvPicPr>
          <a:picLocks noChangeAspect="1"/>
        </xdr:cNvPicPr>
      </xdr:nvPicPr>
      <xdr:blipFill>
        <a:blip xmlns:r="http://schemas.openxmlformats.org/officeDocument/2006/relationships" r:embed="rId1"/>
        <a:stretch>
          <a:fillRect/>
        </a:stretch>
      </xdr:blipFill>
      <xdr:spPr>
        <a:xfrm>
          <a:off x="38100" y="393700"/>
          <a:ext cx="14809524" cy="9001904"/>
        </a:xfrm>
        <a:prstGeom prst="rect">
          <a:avLst/>
        </a:prstGeom>
      </xdr:spPr>
    </xdr:pic>
    <xdr:clientData/>
  </xdr:twoCellAnchor>
  <xdr:twoCellAnchor>
    <xdr:from>
      <xdr:col>28</xdr:col>
      <xdr:colOff>114300</xdr:colOff>
      <xdr:row>8</xdr:row>
      <xdr:rowOff>50800</xdr:rowOff>
    </xdr:from>
    <xdr:to>
      <xdr:col>30</xdr:col>
      <xdr:colOff>25400</xdr:colOff>
      <xdr:row>8</xdr:row>
      <xdr:rowOff>355600</xdr:rowOff>
    </xdr:to>
    <xdr:sp macro="" textlink="">
      <xdr:nvSpPr>
        <xdr:cNvPr id="3" name="Pravokotnik 2"/>
        <xdr:cNvSpPr/>
      </xdr:nvSpPr>
      <xdr:spPr>
        <a:xfrm>
          <a:off x="17183100" y="462280"/>
          <a:ext cx="1130300" cy="304800"/>
        </a:xfrm>
        <a:prstGeom prst="rect">
          <a:avLst/>
        </a:prstGeom>
        <a:solidFill>
          <a:srgbClr val="9966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sl-SI" sz="1400"/>
            <a:t>ŠUMA/GOZD</a:t>
          </a:r>
        </a:p>
      </xdr:txBody>
    </xdr:sp>
    <xdr:clientData/>
  </xdr:twoCellAnchor>
  <xdr:twoCellAnchor>
    <xdr:from>
      <xdr:col>30</xdr:col>
      <xdr:colOff>101600</xdr:colOff>
      <xdr:row>8</xdr:row>
      <xdr:rowOff>50800</xdr:rowOff>
    </xdr:from>
    <xdr:to>
      <xdr:col>32</xdr:col>
      <xdr:colOff>25400</xdr:colOff>
      <xdr:row>8</xdr:row>
      <xdr:rowOff>342900</xdr:rowOff>
    </xdr:to>
    <xdr:sp macro="" textlink="">
      <xdr:nvSpPr>
        <xdr:cNvPr id="4" name="Pravokotnik 3"/>
        <xdr:cNvSpPr/>
      </xdr:nvSpPr>
      <xdr:spPr>
        <a:xfrm>
          <a:off x="18389600" y="462280"/>
          <a:ext cx="1143000" cy="292100"/>
        </a:xfrm>
        <a:prstGeom prst="rect">
          <a:avLst/>
        </a:prstGeom>
        <a:solidFill>
          <a:schemeClr val="accent1">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sl-SI" sz="1400">
              <a:solidFill>
                <a:sysClr val="windowText" lastClr="000000"/>
              </a:solidFill>
            </a:rPr>
            <a:t>REKA/REKA</a:t>
          </a:r>
        </a:p>
      </xdr:txBody>
    </xdr:sp>
    <xdr:clientData/>
  </xdr:twoCellAnchor>
  <xdr:twoCellAnchor>
    <xdr:from>
      <xdr:col>32</xdr:col>
      <xdr:colOff>114300</xdr:colOff>
      <xdr:row>8</xdr:row>
      <xdr:rowOff>38100</xdr:rowOff>
    </xdr:from>
    <xdr:to>
      <xdr:col>34</xdr:col>
      <xdr:colOff>330200</xdr:colOff>
      <xdr:row>8</xdr:row>
      <xdr:rowOff>355600</xdr:rowOff>
    </xdr:to>
    <xdr:sp macro="" textlink="">
      <xdr:nvSpPr>
        <xdr:cNvPr id="5" name="Pravokotnik 4"/>
        <xdr:cNvSpPr/>
      </xdr:nvSpPr>
      <xdr:spPr>
        <a:xfrm>
          <a:off x="19621500" y="449580"/>
          <a:ext cx="1435100" cy="317500"/>
        </a:xfrm>
        <a:prstGeom prst="rect">
          <a:avLst/>
        </a:prstGeom>
        <a:solidFill>
          <a:schemeClr val="accent6">
            <a:lumMod val="60000"/>
            <a:lumOff val="4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sl-SI" sz="1400">
              <a:solidFill>
                <a:sysClr val="windowText" lastClr="000000"/>
              </a:solidFill>
            </a:rPr>
            <a:t>LIVADA/TRAVNIK</a:t>
          </a:r>
        </a:p>
      </xdr:txBody>
    </xdr:sp>
    <xdr:clientData/>
  </xdr:twoCellAnchor>
  <xdr:twoCellAnchor>
    <xdr:from>
      <xdr:col>34</xdr:col>
      <xdr:colOff>406400</xdr:colOff>
      <xdr:row>8</xdr:row>
      <xdr:rowOff>25400</xdr:rowOff>
    </xdr:from>
    <xdr:to>
      <xdr:col>37</xdr:col>
      <xdr:colOff>50800</xdr:colOff>
      <xdr:row>9</xdr:row>
      <xdr:rowOff>0</xdr:rowOff>
    </xdr:to>
    <xdr:sp macro="" textlink="">
      <xdr:nvSpPr>
        <xdr:cNvPr id="6" name="Pravokotnik 5"/>
        <xdr:cNvSpPr/>
      </xdr:nvSpPr>
      <xdr:spPr>
        <a:xfrm>
          <a:off x="21132800" y="436880"/>
          <a:ext cx="1473200" cy="340360"/>
        </a:xfrm>
        <a:prstGeom prst="rect">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sl-SI" sz="1400">
              <a:solidFill>
                <a:sysClr val="windowText" lastClr="000000"/>
              </a:solidFill>
            </a:rPr>
            <a:t>NASELJE/NASELJE</a:t>
          </a:r>
        </a:p>
      </xdr:txBody>
    </xdr:sp>
    <xdr:clientData/>
  </xdr:twoCellAnchor>
  <xdr:twoCellAnchor>
    <xdr:from>
      <xdr:col>26</xdr:col>
      <xdr:colOff>344170</xdr:colOff>
      <xdr:row>11</xdr:row>
      <xdr:rowOff>139700</xdr:rowOff>
    </xdr:from>
    <xdr:to>
      <xdr:col>29</xdr:col>
      <xdr:colOff>162449</xdr:colOff>
      <xdr:row>21</xdr:row>
      <xdr:rowOff>69850</xdr:rowOff>
    </xdr:to>
    <xdr:grpSp>
      <xdr:nvGrpSpPr>
        <xdr:cNvPr id="7" name="Skupina 6"/>
        <xdr:cNvGrpSpPr/>
      </xdr:nvGrpSpPr>
      <xdr:grpSpPr>
        <a:xfrm>
          <a:off x="16193770" y="2444750"/>
          <a:ext cx="1647079" cy="1835150"/>
          <a:chOff x="15933420" y="1441450"/>
          <a:chExt cx="1647079" cy="1708150"/>
        </a:xfrm>
      </xdr:grpSpPr>
      <xdr:pic>
        <xdr:nvPicPr>
          <xdr:cNvPr id="8" name="Slika 7"/>
          <xdr:cNvPicPr>
            <a:picLocks noChangeAspect="1"/>
          </xdr:cNvPicPr>
        </xdr:nvPicPr>
        <xdr:blipFill>
          <a:blip xmlns:r="http://schemas.openxmlformats.org/officeDocument/2006/relationships" r:embed="rId2"/>
          <a:stretch>
            <a:fillRect/>
          </a:stretch>
        </xdr:blipFill>
        <xdr:spPr>
          <a:xfrm>
            <a:off x="15933420" y="1911350"/>
            <a:ext cx="1647079" cy="1238250"/>
          </a:xfrm>
          <a:prstGeom prst="rect">
            <a:avLst/>
          </a:prstGeom>
        </xdr:spPr>
      </xdr:pic>
      <xdr:sp macro="" textlink="">
        <xdr:nvSpPr>
          <xdr:cNvPr id="9" name="PoljeZBesedilom 8"/>
          <xdr:cNvSpPr txBox="1"/>
        </xdr:nvSpPr>
        <xdr:spPr>
          <a:xfrm>
            <a:off x="15958820" y="1441450"/>
            <a:ext cx="1600200" cy="463550"/>
          </a:xfrm>
          <a:prstGeom prst="rect">
            <a:avLst/>
          </a:prstGeom>
          <a:solidFill>
            <a:schemeClr val="accent1">
              <a:lumMod val="50000"/>
            </a:schemeClr>
          </a:solidFill>
          <a:ln w="76200" cmpd="sng">
            <a:solidFill>
              <a:srgbClr val="9966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DORĐEVAC</a:t>
            </a:r>
          </a:p>
          <a:p>
            <a:pPr algn="ctr"/>
            <a:r>
              <a:rPr lang="sl-SI" sz="1200" b="1">
                <a:solidFill>
                  <a:schemeClr val="bg1"/>
                </a:solidFill>
              </a:rPr>
              <a:t>ŠMARNICA</a:t>
            </a:r>
          </a:p>
          <a:p>
            <a:endParaRPr lang="sl-SI" sz="1200">
              <a:solidFill>
                <a:schemeClr val="bg1"/>
              </a:solidFill>
            </a:endParaRPr>
          </a:p>
        </xdr:txBody>
      </xdr:sp>
    </xdr:grpSp>
    <xdr:clientData/>
  </xdr:twoCellAnchor>
  <xdr:twoCellAnchor>
    <xdr:from>
      <xdr:col>26</xdr:col>
      <xdr:colOff>349250</xdr:colOff>
      <xdr:row>21</xdr:row>
      <xdr:rowOff>158750</xdr:rowOff>
    </xdr:from>
    <xdr:to>
      <xdr:col>29</xdr:col>
      <xdr:colOff>120650</xdr:colOff>
      <xdr:row>31</xdr:row>
      <xdr:rowOff>155017</xdr:rowOff>
    </xdr:to>
    <xdr:grpSp>
      <xdr:nvGrpSpPr>
        <xdr:cNvPr id="10" name="Skupina 9"/>
        <xdr:cNvGrpSpPr/>
      </xdr:nvGrpSpPr>
      <xdr:grpSpPr>
        <a:xfrm>
          <a:off x="16198850" y="4368800"/>
          <a:ext cx="1600200" cy="1901267"/>
          <a:chOff x="13081000" y="1638300"/>
          <a:chExt cx="1600200" cy="1774267"/>
        </a:xfrm>
      </xdr:grpSpPr>
      <xdr:pic>
        <xdr:nvPicPr>
          <xdr:cNvPr id="11" name="Slika 10"/>
          <xdr:cNvPicPr>
            <a:picLocks noChangeAspect="1"/>
          </xdr:cNvPicPr>
        </xdr:nvPicPr>
        <xdr:blipFill>
          <a:blip xmlns:r="http://schemas.openxmlformats.org/officeDocument/2006/relationships" r:embed="rId3"/>
          <a:stretch>
            <a:fillRect/>
          </a:stretch>
        </xdr:blipFill>
        <xdr:spPr>
          <a:xfrm>
            <a:off x="13220700" y="2175220"/>
            <a:ext cx="1313857" cy="1237347"/>
          </a:xfrm>
          <a:prstGeom prst="rect">
            <a:avLst/>
          </a:prstGeom>
        </xdr:spPr>
      </xdr:pic>
      <xdr:sp macro="" textlink="">
        <xdr:nvSpPr>
          <xdr:cNvPr id="12" name="PoljeZBesedilom 11"/>
          <xdr:cNvSpPr txBox="1"/>
        </xdr:nvSpPr>
        <xdr:spPr>
          <a:xfrm>
            <a:off x="13081000" y="1638300"/>
            <a:ext cx="1600200" cy="463550"/>
          </a:xfrm>
          <a:prstGeom prst="rect">
            <a:avLst/>
          </a:prstGeom>
          <a:solidFill>
            <a:schemeClr val="accent1">
              <a:lumMod val="50000"/>
            </a:schemeClr>
          </a:solidFill>
          <a:ln w="76200" cmpd="sng">
            <a:solidFill>
              <a:srgbClr val="9966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PITOMI</a:t>
            </a:r>
            <a:r>
              <a:rPr lang="sl-SI" sz="1200" b="1" baseline="0">
                <a:solidFill>
                  <a:schemeClr val="bg1"/>
                </a:solidFill>
              </a:rPr>
              <a:t> </a:t>
            </a:r>
            <a:r>
              <a:rPr lang="sl-SI" sz="1200" b="1">
                <a:solidFill>
                  <a:schemeClr val="bg1"/>
                </a:solidFill>
              </a:rPr>
              <a:t>KESTANJ</a:t>
            </a:r>
          </a:p>
          <a:p>
            <a:pPr algn="ctr"/>
            <a:r>
              <a:rPr lang="sl-SI" sz="1200" b="1">
                <a:solidFill>
                  <a:schemeClr val="bg1"/>
                </a:solidFill>
              </a:rPr>
              <a:t>PRAVI KOSTANJ</a:t>
            </a:r>
          </a:p>
          <a:p>
            <a:endParaRPr lang="sl-SI" sz="1200">
              <a:solidFill>
                <a:schemeClr val="bg1"/>
              </a:solidFill>
            </a:endParaRPr>
          </a:p>
        </xdr:txBody>
      </xdr:sp>
    </xdr:grpSp>
    <xdr:clientData/>
  </xdr:twoCellAnchor>
  <xdr:twoCellAnchor>
    <xdr:from>
      <xdr:col>26</xdr:col>
      <xdr:colOff>251278</xdr:colOff>
      <xdr:row>33</xdr:row>
      <xdr:rowOff>95250</xdr:rowOff>
    </xdr:from>
    <xdr:to>
      <xdr:col>29</xdr:col>
      <xdr:colOff>196850</xdr:colOff>
      <xdr:row>43</xdr:row>
      <xdr:rowOff>35954</xdr:rowOff>
    </xdr:to>
    <xdr:grpSp>
      <xdr:nvGrpSpPr>
        <xdr:cNvPr id="13" name="Skupina 12"/>
        <xdr:cNvGrpSpPr/>
      </xdr:nvGrpSpPr>
      <xdr:grpSpPr>
        <a:xfrm>
          <a:off x="16100878" y="6591300"/>
          <a:ext cx="1774372" cy="1845704"/>
          <a:chOff x="16818428" y="2432050"/>
          <a:chExt cx="1774372" cy="1718704"/>
        </a:xfrm>
      </xdr:grpSpPr>
      <xdr:pic>
        <xdr:nvPicPr>
          <xdr:cNvPr id="14" name="Slika 13"/>
          <xdr:cNvPicPr>
            <a:picLocks noChangeAspect="1"/>
          </xdr:cNvPicPr>
        </xdr:nvPicPr>
        <xdr:blipFill>
          <a:blip xmlns:r="http://schemas.openxmlformats.org/officeDocument/2006/relationships" r:embed="rId4"/>
          <a:stretch>
            <a:fillRect/>
          </a:stretch>
        </xdr:blipFill>
        <xdr:spPr>
          <a:xfrm>
            <a:off x="16818428" y="2933701"/>
            <a:ext cx="1774372" cy="1217053"/>
          </a:xfrm>
          <a:prstGeom prst="rect">
            <a:avLst/>
          </a:prstGeom>
        </xdr:spPr>
      </xdr:pic>
      <xdr:sp macro="" textlink="">
        <xdr:nvSpPr>
          <xdr:cNvPr id="15" name="PoljeZBesedilom 14"/>
          <xdr:cNvSpPr txBox="1"/>
        </xdr:nvSpPr>
        <xdr:spPr>
          <a:xfrm>
            <a:off x="16898620" y="2432050"/>
            <a:ext cx="1600200" cy="463550"/>
          </a:xfrm>
          <a:prstGeom prst="rect">
            <a:avLst/>
          </a:prstGeom>
          <a:solidFill>
            <a:schemeClr val="accent1">
              <a:lumMod val="50000"/>
            </a:schemeClr>
          </a:solidFill>
          <a:ln w="76200" cmpd="sng">
            <a:solidFill>
              <a:srgbClr val="9966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MRAZOVAC</a:t>
            </a:r>
          </a:p>
          <a:p>
            <a:pPr algn="ctr"/>
            <a:r>
              <a:rPr lang="sl-SI" sz="1200" b="1">
                <a:solidFill>
                  <a:schemeClr val="bg1"/>
                </a:solidFill>
              </a:rPr>
              <a:t>JESENSKI</a:t>
            </a:r>
            <a:r>
              <a:rPr lang="sl-SI" sz="1200" b="1" baseline="0">
                <a:solidFill>
                  <a:schemeClr val="bg1"/>
                </a:solidFill>
              </a:rPr>
              <a:t> </a:t>
            </a:r>
            <a:r>
              <a:rPr lang="sl-SI" sz="1200" b="1">
                <a:solidFill>
                  <a:schemeClr val="bg1"/>
                </a:solidFill>
              </a:rPr>
              <a:t>PODLESEK</a:t>
            </a:r>
          </a:p>
          <a:p>
            <a:endParaRPr lang="sl-SI" sz="1200">
              <a:solidFill>
                <a:schemeClr val="bg1"/>
              </a:solidFill>
            </a:endParaRPr>
          </a:p>
        </xdr:txBody>
      </xdr:sp>
    </xdr:grpSp>
    <xdr:clientData/>
  </xdr:twoCellAnchor>
  <xdr:twoCellAnchor>
    <xdr:from>
      <xdr:col>26</xdr:col>
      <xdr:colOff>336551</xdr:colOff>
      <xdr:row>43</xdr:row>
      <xdr:rowOff>158750</xdr:rowOff>
    </xdr:from>
    <xdr:to>
      <xdr:col>29</xdr:col>
      <xdr:colOff>133350</xdr:colOff>
      <xdr:row>51</xdr:row>
      <xdr:rowOff>134580</xdr:rowOff>
    </xdr:to>
    <xdr:grpSp>
      <xdr:nvGrpSpPr>
        <xdr:cNvPr id="16" name="Skupina 15"/>
        <xdr:cNvGrpSpPr/>
      </xdr:nvGrpSpPr>
      <xdr:grpSpPr>
        <a:xfrm>
          <a:off x="16186151" y="8559800"/>
          <a:ext cx="1625599" cy="1499830"/>
          <a:chOff x="17995901" y="4851400"/>
          <a:chExt cx="1625599" cy="1385530"/>
        </a:xfrm>
      </xdr:grpSpPr>
      <xdr:pic>
        <xdr:nvPicPr>
          <xdr:cNvPr id="17" name="Slika 16"/>
          <xdr:cNvPicPr>
            <a:picLocks noChangeAspect="1"/>
          </xdr:cNvPicPr>
        </xdr:nvPicPr>
        <xdr:blipFill>
          <a:blip xmlns:r="http://schemas.openxmlformats.org/officeDocument/2006/relationships" r:embed="rId5"/>
          <a:stretch>
            <a:fillRect/>
          </a:stretch>
        </xdr:blipFill>
        <xdr:spPr>
          <a:xfrm>
            <a:off x="17995901" y="5334000"/>
            <a:ext cx="1625599" cy="902930"/>
          </a:xfrm>
          <a:prstGeom prst="rect">
            <a:avLst/>
          </a:prstGeom>
        </xdr:spPr>
      </xdr:pic>
      <xdr:sp macro="" textlink="">
        <xdr:nvSpPr>
          <xdr:cNvPr id="18" name="PoljeZBesedilom 17"/>
          <xdr:cNvSpPr txBox="1"/>
        </xdr:nvSpPr>
        <xdr:spPr>
          <a:xfrm>
            <a:off x="18008600" y="4851400"/>
            <a:ext cx="1600200" cy="463550"/>
          </a:xfrm>
          <a:prstGeom prst="rect">
            <a:avLst/>
          </a:prstGeom>
          <a:solidFill>
            <a:schemeClr val="accent1">
              <a:lumMod val="50000"/>
            </a:schemeClr>
          </a:solidFill>
          <a:ln w="76200" cmpd="sng">
            <a:solidFill>
              <a:srgbClr val="9966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CRNI TRN</a:t>
            </a:r>
          </a:p>
          <a:p>
            <a:pPr algn="ctr"/>
            <a:r>
              <a:rPr lang="sl-SI" sz="1200" b="1">
                <a:solidFill>
                  <a:schemeClr val="bg1"/>
                </a:solidFill>
              </a:rPr>
              <a:t>ČRNI TRN</a:t>
            </a:r>
          </a:p>
          <a:p>
            <a:endParaRPr lang="sl-SI" sz="1200">
              <a:solidFill>
                <a:schemeClr val="bg1"/>
              </a:solidFill>
            </a:endParaRPr>
          </a:p>
        </xdr:txBody>
      </xdr:sp>
    </xdr:grpSp>
    <xdr:clientData/>
  </xdr:twoCellAnchor>
  <xdr:twoCellAnchor>
    <xdr:from>
      <xdr:col>32</xdr:col>
      <xdr:colOff>231638</xdr:colOff>
      <xdr:row>11</xdr:row>
      <xdr:rowOff>171450</xdr:rowOff>
    </xdr:from>
    <xdr:to>
      <xdr:col>35</xdr:col>
      <xdr:colOff>44450</xdr:colOff>
      <xdr:row>20</xdr:row>
      <xdr:rowOff>26577</xdr:rowOff>
    </xdr:to>
    <xdr:grpSp>
      <xdr:nvGrpSpPr>
        <xdr:cNvPr id="19" name="Skupina 18"/>
        <xdr:cNvGrpSpPr/>
      </xdr:nvGrpSpPr>
      <xdr:grpSpPr>
        <a:xfrm>
          <a:off x="19738838" y="2476500"/>
          <a:ext cx="1641612" cy="1569627"/>
          <a:chOff x="17332188" y="2667000"/>
          <a:chExt cx="1641612" cy="1455327"/>
        </a:xfrm>
      </xdr:grpSpPr>
      <xdr:pic>
        <xdr:nvPicPr>
          <xdr:cNvPr id="20" name="Slika 19"/>
          <xdr:cNvPicPr>
            <a:picLocks noChangeAspect="1"/>
          </xdr:cNvPicPr>
        </xdr:nvPicPr>
        <xdr:blipFill>
          <a:blip xmlns:r="http://schemas.openxmlformats.org/officeDocument/2006/relationships" r:embed="rId6"/>
          <a:stretch>
            <a:fillRect/>
          </a:stretch>
        </xdr:blipFill>
        <xdr:spPr>
          <a:xfrm flipH="1">
            <a:off x="17332188" y="3149601"/>
            <a:ext cx="1641612" cy="972726"/>
          </a:xfrm>
          <a:prstGeom prst="rect">
            <a:avLst/>
          </a:prstGeom>
        </xdr:spPr>
      </xdr:pic>
      <xdr:sp macro="" textlink="">
        <xdr:nvSpPr>
          <xdr:cNvPr id="21" name="PoljeZBesedilom 20"/>
          <xdr:cNvSpPr txBox="1"/>
        </xdr:nvSpPr>
        <xdr:spPr>
          <a:xfrm>
            <a:off x="17360900" y="2667000"/>
            <a:ext cx="1600200" cy="463550"/>
          </a:xfrm>
          <a:prstGeom prst="rect">
            <a:avLst/>
          </a:prstGeom>
          <a:solidFill>
            <a:schemeClr val="accent1">
              <a:lumMod val="50000"/>
            </a:schemeClr>
          </a:solidFill>
          <a:ln w="76200" cmpd="sng">
            <a:solidFill>
              <a:schemeClr val="accent1">
                <a:lumMod val="40000"/>
                <a:lumOff val="6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HMELJ</a:t>
            </a:r>
          </a:p>
          <a:p>
            <a:pPr algn="ctr"/>
            <a:r>
              <a:rPr lang="sl-SI" sz="1200" b="1">
                <a:solidFill>
                  <a:schemeClr val="bg1"/>
                </a:solidFill>
              </a:rPr>
              <a:t>HMELJ</a:t>
            </a:r>
          </a:p>
          <a:p>
            <a:endParaRPr lang="sl-SI" sz="1200">
              <a:solidFill>
                <a:schemeClr val="bg1"/>
              </a:solidFill>
            </a:endParaRPr>
          </a:p>
        </xdr:txBody>
      </xdr:sp>
    </xdr:grpSp>
    <xdr:clientData/>
  </xdr:twoCellAnchor>
  <xdr:twoCellAnchor>
    <xdr:from>
      <xdr:col>32</xdr:col>
      <xdr:colOff>219638</xdr:colOff>
      <xdr:row>22</xdr:row>
      <xdr:rowOff>1270</xdr:rowOff>
    </xdr:from>
    <xdr:to>
      <xdr:col>35</xdr:col>
      <xdr:colOff>73005</xdr:colOff>
      <xdr:row>31</xdr:row>
      <xdr:rowOff>52070</xdr:rowOff>
    </xdr:to>
    <xdr:grpSp>
      <xdr:nvGrpSpPr>
        <xdr:cNvPr id="22" name="Skupina 21"/>
        <xdr:cNvGrpSpPr/>
      </xdr:nvGrpSpPr>
      <xdr:grpSpPr>
        <a:xfrm>
          <a:off x="19726838" y="4401820"/>
          <a:ext cx="1682167" cy="1765300"/>
          <a:chOff x="18247288" y="1955800"/>
          <a:chExt cx="1682167" cy="1663700"/>
        </a:xfrm>
      </xdr:grpSpPr>
      <xdr:pic>
        <xdr:nvPicPr>
          <xdr:cNvPr id="23" name="Slika 22"/>
          <xdr:cNvPicPr>
            <a:picLocks noChangeAspect="1"/>
          </xdr:cNvPicPr>
        </xdr:nvPicPr>
        <xdr:blipFill rotWithShape="1">
          <a:blip xmlns:r="http://schemas.openxmlformats.org/officeDocument/2006/relationships" r:embed="rId7"/>
          <a:srcRect t="2132"/>
          <a:stretch/>
        </xdr:blipFill>
        <xdr:spPr>
          <a:xfrm>
            <a:off x="18247288" y="2463800"/>
            <a:ext cx="1682167" cy="1155700"/>
          </a:xfrm>
          <a:prstGeom prst="rect">
            <a:avLst/>
          </a:prstGeom>
        </xdr:spPr>
      </xdr:pic>
      <xdr:sp macro="" textlink="">
        <xdr:nvSpPr>
          <xdr:cNvPr id="24" name="PoljeZBesedilom 23"/>
          <xdr:cNvSpPr txBox="1"/>
        </xdr:nvSpPr>
        <xdr:spPr>
          <a:xfrm>
            <a:off x="18288000" y="1955800"/>
            <a:ext cx="1600200" cy="463550"/>
          </a:xfrm>
          <a:prstGeom prst="rect">
            <a:avLst/>
          </a:prstGeom>
          <a:solidFill>
            <a:schemeClr val="accent1">
              <a:lumMod val="50000"/>
            </a:schemeClr>
          </a:solidFill>
          <a:ln w="76200" cmpd="sng">
            <a:solidFill>
              <a:schemeClr val="accent1">
                <a:lumMod val="40000"/>
                <a:lumOff val="6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MAJČINA DUŠICA</a:t>
            </a:r>
          </a:p>
          <a:p>
            <a:pPr algn="ctr"/>
            <a:r>
              <a:rPr lang="sl-SI" sz="1200" b="1">
                <a:solidFill>
                  <a:schemeClr val="bg1"/>
                </a:solidFill>
              </a:rPr>
              <a:t>MATERINA DUŠICA</a:t>
            </a:r>
          </a:p>
          <a:p>
            <a:endParaRPr lang="sl-SI" sz="1200">
              <a:solidFill>
                <a:schemeClr val="bg1"/>
              </a:solidFill>
            </a:endParaRPr>
          </a:p>
        </xdr:txBody>
      </xdr:sp>
    </xdr:grpSp>
    <xdr:clientData/>
  </xdr:twoCellAnchor>
  <xdr:twoCellAnchor>
    <xdr:from>
      <xdr:col>29</xdr:col>
      <xdr:colOff>288290</xdr:colOff>
      <xdr:row>11</xdr:row>
      <xdr:rowOff>139701</xdr:rowOff>
    </xdr:from>
    <xdr:to>
      <xdr:col>32</xdr:col>
      <xdr:colOff>72970</xdr:colOff>
      <xdr:row>21</xdr:row>
      <xdr:rowOff>69850</xdr:rowOff>
    </xdr:to>
    <xdr:grpSp>
      <xdr:nvGrpSpPr>
        <xdr:cNvPr id="25" name="Skupina 24"/>
        <xdr:cNvGrpSpPr/>
      </xdr:nvGrpSpPr>
      <xdr:grpSpPr>
        <a:xfrm>
          <a:off x="17966690" y="2444751"/>
          <a:ext cx="1613480" cy="1835149"/>
          <a:chOff x="16009620" y="2749551"/>
          <a:chExt cx="1613480" cy="1708149"/>
        </a:xfrm>
      </xdr:grpSpPr>
      <xdr:pic>
        <xdr:nvPicPr>
          <xdr:cNvPr id="26" name="Slika 25"/>
          <xdr:cNvPicPr>
            <a:picLocks noChangeAspect="1"/>
          </xdr:cNvPicPr>
        </xdr:nvPicPr>
        <xdr:blipFill>
          <a:blip xmlns:r="http://schemas.openxmlformats.org/officeDocument/2006/relationships" r:embed="rId8"/>
          <a:stretch>
            <a:fillRect/>
          </a:stretch>
        </xdr:blipFill>
        <xdr:spPr>
          <a:xfrm>
            <a:off x="16009620" y="3257550"/>
            <a:ext cx="1613480" cy="1200150"/>
          </a:xfrm>
          <a:prstGeom prst="rect">
            <a:avLst/>
          </a:prstGeom>
        </xdr:spPr>
      </xdr:pic>
      <xdr:sp macro="" textlink="">
        <xdr:nvSpPr>
          <xdr:cNvPr id="27" name="PoljeZBesedilom 26"/>
          <xdr:cNvSpPr txBox="1"/>
        </xdr:nvSpPr>
        <xdr:spPr>
          <a:xfrm>
            <a:off x="16009620" y="2749551"/>
            <a:ext cx="1600200" cy="463550"/>
          </a:xfrm>
          <a:prstGeom prst="rect">
            <a:avLst/>
          </a:prstGeom>
          <a:solidFill>
            <a:schemeClr val="accent1">
              <a:lumMod val="50000"/>
            </a:schemeClr>
          </a:solidFill>
          <a:ln w="76200" cmpd="sng">
            <a:solidFill>
              <a:srgbClr val="9966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SREMUŽ</a:t>
            </a:r>
          </a:p>
          <a:p>
            <a:pPr algn="ctr"/>
            <a:r>
              <a:rPr lang="sl-SI" sz="1200" b="1">
                <a:solidFill>
                  <a:schemeClr val="bg1"/>
                </a:solidFill>
              </a:rPr>
              <a:t>ČEMAŽ</a:t>
            </a:r>
          </a:p>
          <a:p>
            <a:endParaRPr lang="sl-SI" sz="1200">
              <a:solidFill>
                <a:schemeClr val="bg1"/>
              </a:solidFill>
            </a:endParaRPr>
          </a:p>
        </xdr:txBody>
      </xdr:sp>
    </xdr:grpSp>
    <xdr:clientData/>
  </xdr:twoCellAnchor>
  <xdr:twoCellAnchor>
    <xdr:from>
      <xdr:col>29</xdr:col>
      <xdr:colOff>255270</xdr:colOff>
      <xdr:row>21</xdr:row>
      <xdr:rowOff>179070</xdr:rowOff>
    </xdr:from>
    <xdr:to>
      <xdr:col>32</xdr:col>
      <xdr:colOff>26670</xdr:colOff>
      <xdr:row>31</xdr:row>
      <xdr:rowOff>178983</xdr:rowOff>
    </xdr:to>
    <xdr:grpSp>
      <xdr:nvGrpSpPr>
        <xdr:cNvPr id="28" name="Skupina 27"/>
        <xdr:cNvGrpSpPr/>
      </xdr:nvGrpSpPr>
      <xdr:grpSpPr>
        <a:xfrm>
          <a:off x="17933670" y="4389120"/>
          <a:ext cx="1600200" cy="1904913"/>
          <a:chOff x="16929100" y="5664200"/>
          <a:chExt cx="1600200" cy="1790613"/>
        </a:xfrm>
      </xdr:grpSpPr>
      <xdr:pic>
        <xdr:nvPicPr>
          <xdr:cNvPr id="29" name="Slika 28"/>
          <xdr:cNvPicPr>
            <a:picLocks noChangeAspect="1"/>
          </xdr:cNvPicPr>
        </xdr:nvPicPr>
        <xdr:blipFill>
          <a:blip xmlns:r="http://schemas.openxmlformats.org/officeDocument/2006/relationships" r:embed="rId9"/>
          <a:stretch>
            <a:fillRect/>
          </a:stretch>
        </xdr:blipFill>
        <xdr:spPr>
          <a:xfrm>
            <a:off x="17170399" y="6172201"/>
            <a:ext cx="1155701" cy="1282612"/>
          </a:xfrm>
          <a:prstGeom prst="rect">
            <a:avLst/>
          </a:prstGeom>
        </xdr:spPr>
      </xdr:pic>
      <xdr:sp macro="" textlink="">
        <xdr:nvSpPr>
          <xdr:cNvPr id="30" name="PoljeZBesedilom 29"/>
          <xdr:cNvSpPr txBox="1"/>
        </xdr:nvSpPr>
        <xdr:spPr>
          <a:xfrm>
            <a:off x="16929100" y="5664200"/>
            <a:ext cx="1600200" cy="463550"/>
          </a:xfrm>
          <a:prstGeom prst="rect">
            <a:avLst/>
          </a:prstGeom>
          <a:solidFill>
            <a:schemeClr val="accent1">
              <a:lumMod val="50000"/>
            </a:schemeClr>
          </a:solidFill>
          <a:ln w="76200" cmpd="sng">
            <a:solidFill>
              <a:srgbClr val="9966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LJETNI VRGANJ</a:t>
            </a:r>
          </a:p>
          <a:p>
            <a:pPr algn="ctr"/>
            <a:r>
              <a:rPr lang="sl-SI" sz="1200" b="1">
                <a:solidFill>
                  <a:schemeClr val="bg1"/>
                </a:solidFill>
              </a:rPr>
              <a:t>JURČEK</a:t>
            </a:r>
          </a:p>
          <a:p>
            <a:endParaRPr lang="sl-SI" sz="1200">
              <a:solidFill>
                <a:schemeClr val="bg1"/>
              </a:solidFill>
            </a:endParaRPr>
          </a:p>
        </xdr:txBody>
      </xdr:sp>
    </xdr:grpSp>
    <xdr:clientData/>
  </xdr:twoCellAnchor>
  <xdr:twoCellAnchor>
    <xdr:from>
      <xdr:col>29</xdr:col>
      <xdr:colOff>364490</xdr:colOff>
      <xdr:row>33</xdr:row>
      <xdr:rowOff>105410</xdr:rowOff>
    </xdr:from>
    <xdr:to>
      <xdr:col>32</xdr:col>
      <xdr:colOff>161290</xdr:colOff>
      <xdr:row>42</xdr:row>
      <xdr:rowOff>161431</xdr:rowOff>
    </xdr:to>
    <xdr:grpSp>
      <xdr:nvGrpSpPr>
        <xdr:cNvPr id="31" name="Skupina 30"/>
        <xdr:cNvGrpSpPr/>
      </xdr:nvGrpSpPr>
      <xdr:grpSpPr>
        <a:xfrm>
          <a:off x="18042890" y="6601460"/>
          <a:ext cx="1625600" cy="1770521"/>
          <a:chOff x="17081500" y="3467100"/>
          <a:chExt cx="1625600" cy="1668921"/>
        </a:xfrm>
      </xdr:grpSpPr>
      <xdr:pic>
        <xdr:nvPicPr>
          <xdr:cNvPr id="32" name="Slika 31"/>
          <xdr:cNvPicPr>
            <a:picLocks noChangeAspect="1"/>
          </xdr:cNvPicPr>
        </xdr:nvPicPr>
        <xdr:blipFill rotWithShape="1">
          <a:blip xmlns:r="http://schemas.openxmlformats.org/officeDocument/2006/relationships" r:embed="rId10"/>
          <a:srcRect t="2348"/>
          <a:stretch/>
        </xdr:blipFill>
        <xdr:spPr>
          <a:xfrm>
            <a:off x="17081500" y="3937000"/>
            <a:ext cx="1625600" cy="1199021"/>
          </a:xfrm>
          <a:prstGeom prst="rect">
            <a:avLst/>
          </a:prstGeom>
        </xdr:spPr>
      </xdr:pic>
      <xdr:sp macro="" textlink="">
        <xdr:nvSpPr>
          <xdr:cNvPr id="33" name="PoljeZBesedilom 32"/>
          <xdr:cNvSpPr txBox="1"/>
        </xdr:nvSpPr>
        <xdr:spPr>
          <a:xfrm>
            <a:off x="17094200" y="3467100"/>
            <a:ext cx="1600200" cy="463550"/>
          </a:xfrm>
          <a:prstGeom prst="rect">
            <a:avLst/>
          </a:prstGeom>
          <a:solidFill>
            <a:schemeClr val="accent1">
              <a:lumMod val="50000"/>
            </a:schemeClr>
          </a:solidFill>
          <a:ln w="76200" cmpd="sng">
            <a:solidFill>
              <a:srgbClr val="9966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BOROVNICE</a:t>
            </a:r>
          </a:p>
          <a:p>
            <a:pPr algn="ctr"/>
            <a:r>
              <a:rPr lang="sl-SI" sz="1200" b="1">
                <a:solidFill>
                  <a:schemeClr val="bg1"/>
                </a:solidFill>
              </a:rPr>
              <a:t>BOROVNICE</a:t>
            </a:r>
          </a:p>
          <a:p>
            <a:endParaRPr lang="sl-SI" sz="1200">
              <a:solidFill>
                <a:schemeClr val="bg1"/>
              </a:solidFill>
            </a:endParaRPr>
          </a:p>
        </xdr:txBody>
      </xdr:sp>
    </xdr:grpSp>
    <xdr:clientData/>
  </xdr:twoCellAnchor>
  <xdr:twoCellAnchor>
    <xdr:from>
      <xdr:col>29</xdr:col>
      <xdr:colOff>290829</xdr:colOff>
      <xdr:row>43</xdr:row>
      <xdr:rowOff>173991</xdr:rowOff>
    </xdr:from>
    <xdr:to>
      <xdr:col>32</xdr:col>
      <xdr:colOff>183418</xdr:colOff>
      <xdr:row>53</xdr:row>
      <xdr:rowOff>173990</xdr:rowOff>
    </xdr:to>
    <xdr:grpSp>
      <xdr:nvGrpSpPr>
        <xdr:cNvPr id="34" name="Skupina 33"/>
        <xdr:cNvGrpSpPr/>
      </xdr:nvGrpSpPr>
      <xdr:grpSpPr>
        <a:xfrm>
          <a:off x="17969229" y="8575041"/>
          <a:ext cx="1721389" cy="1904999"/>
          <a:chOff x="17627599" y="5334001"/>
          <a:chExt cx="1721389" cy="1777999"/>
        </a:xfrm>
      </xdr:grpSpPr>
      <xdr:pic>
        <xdr:nvPicPr>
          <xdr:cNvPr id="35" name="Slika 34"/>
          <xdr:cNvPicPr>
            <a:picLocks noChangeAspect="1"/>
          </xdr:cNvPicPr>
        </xdr:nvPicPr>
        <xdr:blipFill rotWithShape="1">
          <a:blip xmlns:r="http://schemas.openxmlformats.org/officeDocument/2006/relationships" r:embed="rId11"/>
          <a:srcRect r="1546" b="2525"/>
          <a:stretch/>
        </xdr:blipFill>
        <xdr:spPr>
          <a:xfrm>
            <a:off x="17627599" y="5826406"/>
            <a:ext cx="1721389" cy="1285594"/>
          </a:xfrm>
          <a:prstGeom prst="rect">
            <a:avLst/>
          </a:prstGeom>
        </xdr:spPr>
      </xdr:pic>
      <xdr:sp macro="" textlink="">
        <xdr:nvSpPr>
          <xdr:cNvPr id="36" name="PoljeZBesedilom 35"/>
          <xdr:cNvSpPr txBox="1"/>
        </xdr:nvSpPr>
        <xdr:spPr>
          <a:xfrm>
            <a:off x="17678400" y="5334001"/>
            <a:ext cx="1600200" cy="463550"/>
          </a:xfrm>
          <a:prstGeom prst="rect">
            <a:avLst/>
          </a:prstGeom>
          <a:solidFill>
            <a:schemeClr val="accent1">
              <a:lumMod val="50000"/>
            </a:schemeClr>
          </a:solidFill>
          <a:ln w="76200" cmpd="sng">
            <a:solidFill>
              <a:srgbClr val="9966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GORSKA METVICA</a:t>
            </a:r>
          </a:p>
          <a:p>
            <a:pPr algn="ctr"/>
            <a:r>
              <a:rPr lang="sl-SI" sz="1200" b="1">
                <a:solidFill>
                  <a:schemeClr val="bg1"/>
                </a:solidFill>
              </a:rPr>
              <a:t>NAVADNI ČOBER</a:t>
            </a:r>
          </a:p>
          <a:p>
            <a:endParaRPr lang="sl-SI" sz="1200">
              <a:solidFill>
                <a:schemeClr val="bg1"/>
              </a:solidFill>
            </a:endParaRPr>
          </a:p>
        </xdr:txBody>
      </xdr:sp>
    </xdr:grpSp>
    <xdr:clientData/>
  </xdr:twoCellAnchor>
  <xdr:twoCellAnchor>
    <xdr:from>
      <xdr:col>35</xdr:col>
      <xdr:colOff>222250</xdr:colOff>
      <xdr:row>12</xdr:row>
      <xdr:rowOff>3810</xdr:rowOff>
    </xdr:from>
    <xdr:to>
      <xdr:col>38</xdr:col>
      <xdr:colOff>68150</xdr:colOff>
      <xdr:row>21</xdr:row>
      <xdr:rowOff>118109</xdr:rowOff>
    </xdr:to>
    <xdr:grpSp>
      <xdr:nvGrpSpPr>
        <xdr:cNvPr id="37" name="Skupina 36"/>
        <xdr:cNvGrpSpPr/>
      </xdr:nvGrpSpPr>
      <xdr:grpSpPr>
        <a:xfrm>
          <a:off x="21558250" y="2499360"/>
          <a:ext cx="1674700" cy="1828799"/>
          <a:chOff x="18808700" y="3238500"/>
          <a:chExt cx="1674700" cy="1714499"/>
        </a:xfrm>
      </xdr:grpSpPr>
      <xdr:pic>
        <xdr:nvPicPr>
          <xdr:cNvPr id="38" name="Slika 37"/>
          <xdr:cNvPicPr>
            <a:picLocks noChangeAspect="1"/>
          </xdr:cNvPicPr>
        </xdr:nvPicPr>
        <xdr:blipFill rotWithShape="1">
          <a:blip xmlns:r="http://schemas.openxmlformats.org/officeDocument/2006/relationships" r:embed="rId12"/>
          <a:srcRect t="2722"/>
          <a:stretch/>
        </xdr:blipFill>
        <xdr:spPr>
          <a:xfrm>
            <a:off x="18808700" y="3721100"/>
            <a:ext cx="1674700" cy="1231899"/>
          </a:xfrm>
          <a:prstGeom prst="rect">
            <a:avLst/>
          </a:prstGeom>
        </xdr:spPr>
      </xdr:pic>
      <xdr:sp macro="" textlink="">
        <xdr:nvSpPr>
          <xdr:cNvPr id="39" name="PoljeZBesedilom 38"/>
          <xdr:cNvSpPr txBox="1"/>
        </xdr:nvSpPr>
        <xdr:spPr>
          <a:xfrm>
            <a:off x="18846800" y="3238500"/>
            <a:ext cx="1600200" cy="463550"/>
          </a:xfrm>
          <a:prstGeom prst="rect">
            <a:avLst/>
          </a:prstGeom>
          <a:solidFill>
            <a:schemeClr val="accent1">
              <a:lumMod val="50000"/>
            </a:schemeClr>
          </a:solidFill>
          <a:ln w="76200" cmpd="sng">
            <a:solidFill>
              <a:schemeClr val="accent6"/>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HREN</a:t>
            </a:r>
          </a:p>
          <a:p>
            <a:pPr algn="ctr"/>
            <a:r>
              <a:rPr lang="sl-SI" sz="1200" b="1">
                <a:solidFill>
                  <a:schemeClr val="bg1"/>
                </a:solidFill>
              </a:rPr>
              <a:t>HREN</a:t>
            </a:r>
          </a:p>
          <a:p>
            <a:endParaRPr lang="sl-SI" sz="1200">
              <a:solidFill>
                <a:schemeClr val="bg1"/>
              </a:solidFill>
            </a:endParaRPr>
          </a:p>
        </xdr:txBody>
      </xdr:sp>
    </xdr:grpSp>
    <xdr:clientData/>
  </xdr:twoCellAnchor>
  <xdr:twoCellAnchor>
    <xdr:from>
      <xdr:col>35</xdr:col>
      <xdr:colOff>285750</xdr:colOff>
      <xdr:row>22</xdr:row>
      <xdr:rowOff>133350</xdr:rowOff>
    </xdr:from>
    <xdr:to>
      <xdr:col>38</xdr:col>
      <xdr:colOff>95250</xdr:colOff>
      <xdr:row>32</xdr:row>
      <xdr:rowOff>73219</xdr:rowOff>
    </xdr:to>
    <xdr:grpSp>
      <xdr:nvGrpSpPr>
        <xdr:cNvPr id="40" name="Skupina 39"/>
        <xdr:cNvGrpSpPr/>
      </xdr:nvGrpSpPr>
      <xdr:grpSpPr>
        <a:xfrm>
          <a:off x="21621750" y="4533900"/>
          <a:ext cx="1638300" cy="1844869"/>
          <a:chOff x="17348200" y="5740400"/>
          <a:chExt cx="1638300" cy="1717869"/>
        </a:xfrm>
      </xdr:grpSpPr>
      <xdr:pic>
        <xdr:nvPicPr>
          <xdr:cNvPr id="41" name="Slika 40"/>
          <xdr:cNvPicPr>
            <a:picLocks noChangeAspect="1"/>
          </xdr:cNvPicPr>
        </xdr:nvPicPr>
        <xdr:blipFill>
          <a:blip xmlns:r="http://schemas.openxmlformats.org/officeDocument/2006/relationships" r:embed="rId13"/>
          <a:stretch>
            <a:fillRect/>
          </a:stretch>
        </xdr:blipFill>
        <xdr:spPr>
          <a:xfrm>
            <a:off x="17348200" y="6223001"/>
            <a:ext cx="1638300" cy="1235268"/>
          </a:xfrm>
          <a:prstGeom prst="rect">
            <a:avLst/>
          </a:prstGeom>
        </xdr:spPr>
      </xdr:pic>
      <xdr:sp macro="" textlink="">
        <xdr:nvSpPr>
          <xdr:cNvPr id="42" name="PoljeZBesedilom 41"/>
          <xdr:cNvSpPr txBox="1"/>
        </xdr:nvSpPr>
        <xdr:spPr>
          <a:xfrm>
            <a:off x="17373600" y="5740400"/>
            <a:ext cx="1600200" cy="463550"/>
          </a:xfrm>
          <a:prstGeom prst="rect">
            <a:avLst/>
          </a:prstGeom>
          <a:solidFill>
            <a:schemeClr val="accent1">
              <a:lumMod val="50000"/>
            </a:schemeClr>
          </a:solidFill>
          <a:ln w="76200" cmpd="sng">
            <a:solidFill>
              <a:srgbClr val="92D05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JAGLAC</a:t>
            </a:r>
          </a:p>
          <a:p>
            <a:pPr algn="ctr"/>
            <a:r>
              <a:rPr lang="sl-SI" sz="1200" b="1">
                <a:solidFill>
                  <a:schemeClr val="bg1"/>
                </a:solidFill>
              </a:rPr>
              <a:t>TROBENTICA</a:t>
            </a:r>
          </a:p>
          <a:p>
            <a:endParaRPr lang="sl-SI" sz="1200">
              <a:solidFill>
                <a:schemeClr val="bg1"/>
              </a:solidFill>
            </a:endParaRPr>
          </a:p>
        </xdr:txBody>
      </xdr:sp>
    </xdr:grpSp>
    <xdr:clientData/>
  </xdr:twoCellAnchor>
  <xdr:twoCellAnchor>
    <xdr:from>
      <xdr:col>38</xdr:col>
      <xdr:colOff>394970</xdr:colOff>
      <xdr:row>12</xdr:row>
      <xdr:rowOff>25400</xdr:rowOff>
    </xdr:from>
    <xdr:to>
      <xdr:col>41</xdr:col>
      <xdr:colOff>178480</xdr:colOff>
      <xdr:row>22</xdr:row>
      <xdr:rowOff>57150</xdr:rowOff>
    </xdr:to>
    <xdr:grpSp>
      <xdr:nvGrpSpPr>
        <xdr:cNvPr id="43" name="Skupina 42"/>
        <xdr:cNvGrpSpPr/>
      </xdr:nvGrpSpPr>
      <xdr:grpSpPr>
        <a:xfrm>
          <a:off x="23559770" y="2520950"/>
          <a:ext cx="1612310" cy="1936750"/>
          <a:chOff x="16073120" y="1377950"/>
          <a:chExt cx="1612310" cy="1809750"/>
        </a:xfrm>
      </xdr:grpSpPr>
      <xdr:pic>
        <xdr:nvPicPr>
          <xdr:cNvPr id="44" name="Slika 43"/>
          <xdr:cNvPicPr>
            <a:picLocks noChangeAspect="1"/>
          </xdr:cNvPicPr>
        </xdr:nvPicPr>
        <xdr:blipFill>
          <a:blip xmlns:r="http://schemas.openxmlformats.org/officeDocument/2006/relationships" r:embed="rId14"/>
          <a:stretch>
            <a:fillRect/>
          </a:stretch>
        </xdr:blipFill>
        <xdr:spPr>
          <a:xfrm>
            <a:off x="16111220" y="1873250"/>
            <a:ext cx="1574210" cy="1314450"/>
          </a:xfrm>
          <a:prstGeom prst="rect">
            <a:avLst/>
          </a:prstGeom>
        </xdr:spPr>
      </xdr:pic>
      <xdr:sp macro="" textlink="">
        <xdr:nvSpPr>
          <xdr:cNvPr id="45" name="PoljeZBesedilom 44"/>
          <xdr:cNvSpPr txBox="1"/>
        </xdr:nvSpPr>
        <xdr:spPr>
          <a:xfrm>
            <a:off x="16073120" y="1377950"/>
            <a:ext cx="1600200" cy="463550"/>
          </a:xfrm>
          <a:prstGeom prst="rect">
            <a:avLst/>
          </a:prstGeom>
          <a:solidFill>
            <a:schemeClr val="accent1">
              <a:lumMod val="50000"/>
            </a:schemeClr>
          </a:solidFill>
          <a:ln w="76200" cmpd="sng">
            <a:solidFill>
              <a:srgbClr val="FFFF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KOPRIVE</a:t>
            </a:r>
          </a:p>
          <a:p>
            <a:pPr algn="ctr"/>
            <a:r>
              <a:rPr lang="sl-SI" sz="1200" b="1">
                <a:solidFill>
                  <a:schemeClr val="bg1"/>
                </a:solidFill>
              </a:rPr>
              <a:t>KOPRIVE</a:t>
            </a:r>
          </a:p>
          <a:p>
            <a:endParaRPr lang="sl-SI" sz="1200">
              <a:solidFill>
                <a:schemeClr val="bg1"/>
              </a:solidFill>
            </a:endParaRPr>
          </a:p>
        </xdr:txBody>
      </xdr:sp>
    </xdr:grpSp>
    <xdr:clientData/>
  </xdr:twoCellAnchor>
  <xdr:twoCellAnchor>
    <xdr:from>
      <xdr:col>38</xdr:col>
      <xdr:colOff>514349</xdr:colOff>
      <xdr:row>43</xdr:row>
      <xdr:rowOff>50800</xdr:rowOff>
    </xdr:from>
    <xdr:to>
      <xdr:col>41</xdr:col>
      <xdr:colOff>386140</xdr:colOff>
      <xdr:row>53</xdr:row>
      <xdr:rowOff>69850</xdr:rowOff>
    </xdr:to>
    <xdr:grpSp>
      <xdr:nvGrpSpPr>
        <xdr:cNvPr id="46" name="Skupina 45"/>
        <xdr:cNvGrpSpPr/>
      </xdr:nvGrpSpPr>
      <xdr:grpSpPr>
        <a:xfrm>
          <a:off x="23679149" y="8451850"/>
          <a:ext cx="1700591" cy="1924050"/>
          <a:chOff x="12966699" y="2152650"/>
          <a:chExt cx="1700591" cy="1797050"/>
        </a:xfrm>
      </xdr:grpSpPr>
      <xdr:sp macro="" textlink="">
        <xdr:nvSpPr>
          <xdr:cNvPr id="47" name="PoljeZBesedilom 46"/>
          <xdr:cNvSpPr txBox="1"/>
        </xdr:nvSpPr>
        <xdr:spPr>
          <a:xfrm>
            <a:off x="13012420" y="2152650"/>
            <a:ext cx="1600200" cy="463550"/>
          </a:xfrm>
          <a:prstGeom prst="rect">
            <a:avLst/>
          </a:prstGeom>
          <a:solidFill>
            <a:schemeClr val="accent1">
              <a:lumMod val="50000"/>
            </a:schemeClr>
          </a:solidFill>
          <a:ln w="76200" cmpd="sng">
            <a:solidFill>
              <a:srgbClr val="FFFF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MASLAČEK</a:t>
            </a:r>
          </a:p>
          <a:p>
            <a:pPr algn="ctr"/>
            <a:r>
              <a:rPr lang="sl-SI" sz="1200" b="1">
                <a:solidFill>
                  <a:schemeClr val="bg1"/>
                </a:solidFill>
              </a:rPr>
              <a:t>REGRAT</a:t>
            </a:r>
          </a:p>
          <a:p>
            <a:endParaRPr lang="sl-SI" sz="1200">
              <a:solidFill>
                <a:schemeClr val="bg1"/>
              </a:solidFill>
            </a:endParaRPr>
          </a:p>
        </xdr:txBody>
      </xdr:sp>
      <xdr:pic>
        <xdr:nvPicPr>
          <xdr:cNvPr id="48" name="Slika 47"/>
          <xdr:cNvPicPr>
            <a:picLocks noChangeAspect="1"/>
          </xdr:cNvPicPr>
        </xdr:nvPicPr>
        <xdr:blipFill rotWithShape="1">
          <a:blip xmlns:r="http://schemas.openxmlformats.org/officeDocument/2006/relationships" r:embed="rId15"/>
          <a:srcRect t="2463"/>
          <a:stretch/>
        </xdr:blipFill>
        <xdr:spPr>
          <a:xfrm>
            <a:off x="12966699" y="2679700"/>
            <a:ext cx="1700591" cy="1270000"/>
          </a:xfrm>
          <a:prstGeom prst="rect">
            <a:avLst/>
          </a:prstGeom>
        </xdr:spPr>
      </xdr:pic>
    </xdr:grpSp>
    <xdr:clientData/>
  </xdr:twoCellAnchor>
  <xdr:twoCellAnchor>
    <xdr:from>
      <xdr:col>38</xdr:col>
      <xdr:colOff>479878</xdr:colOff>
      <xdr:row>23</xdr:row>
      <xdr:rowOff>19051</xdr:rowOff>
    </xdr:from>
    <xdr:to>
      <xdr:col>41</xdr:col>
      <xdr:colOff>274138</xdr:colOff>
      <xdr:row>32</xdr:row>
      <xdr:rowOff>17213</xdr:rowOff>
    </xdr:to>
    <xdr:grpSp>
      <xdr:nvGrpSpPr>
        <xdr:cNvPr id="49" name="Skupina 48"/>
        <xdr:cNvGrpSpPr/>
      </xdr:nvGrpSpPr>
      <xdr:grpSpPr>
        <a:xfrm>
          <a:off x="23644678" y="4610101"/>
          <a:ext cx="1623060" cy="1712662"/>
          <a:chOff x="2226128" y="1689101"/>
          <a:chExt cx="1623060" cy="1598362"/>
        </a:xfrm>
      </xdr:grpSpPr>
      <xdr:pic>
        <xdr:nvPicPr>
          <xdr:cNvPr id="50" name="Slika 49" descr="Mišjakinja"/>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226128" y="2238086"/>
            <a:ext cx="1623060" cy="1049377"/>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51" name="PoljeZBesedilom 50"/>
          <xdr:cNvSpPr txBox="1"/>
        </xdr:nvSpPr>
        <xdr:spPr>
          <a:xfrm>
            <a:off x="2232660" y="1689101"/>
            <a:ext cx="1600200" cy="469900"/>
          </a:xfrm>
          <a:prstGeom prst="rect">
            <a:avLst/>
          </a:prstGeom>
          <a:solidFill>
            <a:schemeClr val="accent1">
              <a:lumMod val="50000"/>
            </a:schemeClr>
          </a:solidFill>
          <a:ln w="76200" cmpd="sng">
            <a:solidFill>
              <a:srgbClr val="FFFF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MIŠJAKINJA</a:t>
            </a:r>
          </a:p>
          <a:p>
            <a:pPr algn="ctr"/>
            <a:r>
              <a:rPr lang="sl-SI" sz="1200" b="1">
                <a:solidFill>
                  <a:schemeClr val="bg1"/>
                </a:solidFill>
              </a:rPr>
              <a:t>NAVADNA ZVEZDICA</a:t>
            </a:r>
          </a:p>
          <a:p>
            <a:endParaRPr lang="sl-SI" sz="1200">
              <a:solidFill>
                <a:schemeClr val="bg1"/>
              </a:solidFill>
            </a:endParaRPr>
          </a:p>
        </xdr:txBody>
      </xdr:sp>
    </xdr:grpSp>
    <xdr:clientData/>
  </xdr:twoCellAnchor>
  <xdr:twoCellAnchor>
    <xdr:from>
      <xdr:col>35</xdr:col>
      <xdr:colOff>425451</xdr:colOff>
      <xdr:row>33</xdr:row>
      <xdr:rowOff>69851</xdr:rowOff>
    </xdr:from>
    <xdr:to>
      <xdr:col>37</xdr:col>
      <xdr:colOff>565151</xdr:colOff>
      <xdr:row>47</xdr:row>
      <xdr:rowOff>171451</xdr:rowOff>
    </xdr:to>
    <xdr:grpSp>
      <xdr:nvGrpSpPr>
        <xdr:cNvPr id="52" name="Skupina 51"/>
        <xdr:cNvGrpSpPr/>
      </xdr:nvGrpSpPr>
      <xdr:grpSpPr>
        <a:xfrm>
          <a:off x="21761451" y="6565901"/>
          <a:ext cx="1358900" cy="2768600"/>
          <a:chOff x="17678400" y="2133600"/>
          <a:chExt cx="1630535" cy="2705101"/>
        </a:xfrm>
      </xdr:grpSpPr>
      <xdr:pic>
        <xdr:nvPicPr>
          <xdr:cNvPr id="53" name="Slika 52"/>
          <xdr:cNvPicPr>
            <a:picLocks noChangeAspect="1"/>
          </xdr:cNvPicPr>
        </xdr:nvPicPr>
        <xdr:blipFill rotWithShape="1">
          <a:blip xmlns:r="http://schemas.openxmlformats.org/officeDocument/2006/relationships" r:embed="rId17"/>
          <a:srcRect r="3133"/>
          <a:stretch/>
        </xdr:blipFill>
        <xdr:spPr>
          <a:xfrm>
            <a:off x="17691101" y="2628901"/>
            <a:ext cx="1617834" cy="2209800"/>
          </a:xfrm>
          <a:prstGeom prst="rect">
            <a:avLst/>
          </a:prstGeom>
        </xdr:spPr>
      </xdr:pic>
      <xdr:sp macro="" textlink="">
        <xdr:nvSpPr>
          <xdr:cNvPr id="54" name="PoljeZBesedilom 53"/>
          <xdr:cNvSpPr txBox="1"/>
        </xdr:nvSpPr>
        <xdr:spPr>
          <a:xfrm>
            <a:off x="17678400" y="2133600"/>
            <a:ext cx="1600200" cy="543671"/>
          </a:xfrm>
          <a:prstGeom prst="rect">
            <a:avLst/>
          </a:prstGeom>
          <a:solidFill>
            <a:schemeClr val="accent1">
              <a:lumMod val="50000"/>
            </a:schemeClr>
          </a:solidFill>
          <a:ln w="76200" cmpd="sng">
            <a:solidFill>
              <a:schemeClr val="accent6"/>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JEREBIKA</a:t>
            </a:r>
          </a:p>
          <a:p>
            <a:pPr algn="ctr"/>
            <a:r>
              <a:rPr lang="sl-SI" sz="1200" b="1">
                <a:solidFill>
                  <a:schemeClr val="bg1"/>
                </a:solidFill>
              </a:rPr>
              <a:t>JEREBIKA</a:t>
            </a:r>
          </a:p>
          <a:p>
            <a:endParaRPr lang="sl-SI" sz="1200">
              <a:solidFill>
                <a:schemeClr val="bg1"/>
              </a:solidFill>
            </a:endParaRPr>
          </a:p>
        </xdr:txBody>
      </xdr:sp>
    </xdr:grpSp>
    <xdr:clientData/>
  </xdr:twoCellAnchor>
  <xdr:twoCellAnchor>
    <xdr:from>
      <xdr:col>38</xdr:col>
      <xdr:colOff>492468</xdr:colOff>
      <xdr:row>33</xdr:row>
      <xdr:rowOff>38100</xdr:rowOff>
    </xdr:from>
    <xdr:to>
      <xdr:col>41</xdr:col>
      <xdr:colOff>280670</xdr:colOff>
      <xdr:row>42</xdr:row>
      <xdr:rowOff>33061</xdr:rowOff>
    </xdr:to>
    <xdr:grpSp>
      <xdr:nvGrpSpPr>
        <xdr:cNvPr id="55" name="Skupina 54"/>
        <xdr:cNvGrpSpPr/>
      </xdr:nvGrpSpPr>
      <xdr:grpSpPr>
        <a:xfrm>
          <a:off x="23657268" y="6534150"/>
          <a:ext cx="1617002" cy="1709461"/>
          <a:chOff x="17656518" y="3867150"/>
          <a:chExt cx="1617002" cy="1595161"/>
        </a:xfrm>
      </xdr:grpSpPr>
      <xdr:pic>
        <xdr:nvPicPr>
          <xdr:cNvPr id="56" name="Slika 55"/>
          <xdr:cNvPicPr>
            <a:picLocks noChangeAspect="1"/>
          </xdr:cNvPicPr>
        </xdr:nvPicPr>
        <xdr:blipFill>
          <a:blip xmlns:r="http://schemas.openxmlformats.org/officeDocument/2006/relationships" r:embed="rId18"/>
          <a:stretch>
            <a:fillRect/>
          </a:stretch>
        </xdr:blipFill>
        <xdr:spPr>
          <a:xfrm>
            <a:off x="17656518" y="4394201"/>
            <a:ext cx="1609382" cy="1068110"/>
          </a:xfrm>
          <a:prstGeom prst="rect">
            <a:avLst/>
          </a:prstGeom>
        </xdr:spPr>
      </xdr:pic>
      <xdr:sp macro="" textlink="">
        <xdr:nvSpPr>
          <xdr:cNvPr id="57" name="PoljeZBesedilom 56"/>
          <xdr:cNvSpPr txBox="1"/>
        </xdr:nvSpPr>
        <xdr:spPr>
          <a:xfrm>
            <a:off x="17673320" y="3867150"/>
            <a:ext cx="1600200" cy="463550"/>
          </a:xfrm>
          <a:prstGeom prst="rect">
            <a:avLst/>
          </a:prstGeom>
          <a:solidFill>
            <a:schemeClr val="accent1">
              <a:lumMod val="50000"/>
            </a:schemeClr>
          </a:solidFill>
          <a:ln w="76200" cmpd="sng">
            <a:solidFill>
              <a:srgbClr val="FFFF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TUŠT</a:t>
            </a:r>
          </a:p>
          <a:p>
            <a:pPr algn="ctr"/>
            <a:r>
              <a:rPr lang="sl-SI" sz="1200" b="1">
                <a:solidFill>
                  <a:schemeClr val="bg1"/>
                </a:solidFill>
              </a:rPr>
              <a:t>NAVADNI TOLŠČAK</a:t>
            </a:r>
          </a:p>
          <a:p>
            <a:endParaRPr lang="sl-SI" sz="1200">
              <a:solidFill>
                <a:schemeClr val="bg1"/>
              </a:solidFill>
            </a:endParaRPr>
          </a:p>
        </xdr:txBody>
      </xdr:sp>
    </xdr:grpSp>
    <xdr:clientData/>
  </xdr:twoCellAnchor>
  <xdr:twoCellAnchor>
    <xdr:from>
      <xdr:col>0</xdr:col>
      <xdr:colOff>19050</xdr:colOff>
      <xdr:row>1</xdr:row>
      <xdr:rowOff>133350</xdr:rowOff>
    </xdr:from>
    <xdr:to>
      <xdr:col>24</xdr:col>
      <xdr:colOff>247650</xdr:colOff>
      <xdr:row>5</xdr:row>
      <xdr:rowOff>114300</xdr:rowOff>
    </xdr:to>
    <xdr:sp macro="" textlink="">
      <xdr:nvSpPr>
        <xdr:cNvPr id="58" name="PoljeZBesedilom 57"/>
        <xdr:cNvSpPr txBox="1"/>
      </xdr:nvSpPr>
      <xdr:spPr>
        <a:xfrm>
          <a:off x="19050" y="323850"/>
          <a:ext cx="14859000" cy="742950"/>
        </a:xfrm>
        <a:prstGeom prst="rect">
          <a:avLst/>
        </a:prstGeom>
        <a:solidFill>
          <a:srgbClr val="FF00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2000" b="1">
              <a:solidFill>
                <a:schemeClr val="bg1"/>
              </a:solidFill>
            </a:rPr>
            <a:t>ZADATAK: STAVITE BILJE NA DESNOJ STRANI U KARTU, PRI TOME IMATE U VIDU, ILI</a:t>
          </a:r>
          <a:r>
            <a:rPr lang="sl-SI" sz="2000" b="1" baseline="0">
              <a:solidFill>
                <a:schemeClr val="bg1"/>
              </a:solidFill>
            </a:rPr>
            <a:t> BILJE RASTE U ŠUMI, NA LIVADI, PORED REKE ILI U NASELJU.</a:t>
          </a:r>
          <a:endParaRPr lang="sl-SI" sz="2000" b="1">
            <a:solidFill>
              <a:schemeClr val="bg1"/>
            </a:solidFill>
          </a:endParaRPr>
        </a:p>
      </xdr:txBody>
    </xdr:sp>
    <xdr:clientData/>
  </xdr:twoCellAnchor>
  <xdr:twoCellAnchor>
    <xdr:from>
      <xdr:col>25</xdr:col>
      <xdr:colOff>590550</xdr:colOff>
      <xdr:row>1</xdr:row>
      <xdr:rowOff>114300</xdr:rowOff>
    </xdr:from>
    <xdr:to>
      <xdr:col>41</xdr:col>
      <xdr:colOff>590550</xdr:colOff>
      <xdr:row>5</xdr:row>
      <xdr:rowOff>133350</xdr:rowOff>
    </xdr:to>
    <xdr:sp macro="" textlink="">
      <xdr:nvSpPr>
        <xdr:cNvPr id="59" name="PoljeZBesedilom 58"/>
        <xdr:cNvSpPr txBox="1"/>
      </xdr:nvSpPr>
      <xdr:spPr>
        <a:xfrm>
          <a:off x="15830550" y="304800"/>
          <a:ext cx="9753600" cy="781050"/>
        </a:xfrm>
        <a:prstGeom prst="rect">
          <a:avLst/>
        </a:prstGeom>
        <a:solidFill>
          <a:srgbClr val="FF00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2000" b="1">
              <a:solidFill>
                <a:schemeClr val="bg1"/>
              </a:solidFill>
            </a:rPr>
            <a:t>NALOGA: VSTAVITE V ZEMLJEVID</a:t>
          </a:r>
          <a:r>
            <a:rPr lang="sl-SI" sz="2000" b="1" baseline="0">
              <a:solidFill>
                <a:schemeClr val="bg1"/>
              </a:solidFill>
            </a:rPr>
            <a:t> RASTLINE NA DESNI STRANI, PRI TEM UPOŠTEVAJTE, ALI RASTLINE RASTEJO V GOZDU, NA TRAVNIKU, POLEG REKE ALI V NASELJU.</a:t>
          </a:r>
          <a:endParaRPr lang="sl-SI" sz="2000" b="1">
            <a:solidFill>
              <a:schemeClr val="bg1"/>
            </a:solidFill>
          </a:endParaRPr>
        </a:p>
      </xdr:txBody>
    </xdr:sp>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38100</xdr:colOff>
      <xdr:row>1</xdr:row>
      <xdr:rowOff>165100</xdr:rowOff>
    </xdr:from>
    <xdr:to>
      <xdr:col>24</xdr:col>
      <xdr:colOff>217224</xdr:colOff>
      <xdr:row>51</xdr:row>
      <xdr:rowOff>23004</xdr:rowOff>
    </xdr:to>
    <xdr:pic>
      <xdr:nvPicPr>
        <xdr:cNvPr id="2" name="Slika 1"/>
        <xdr:cNvPicPr>
          <a:picLocks noChangeAspect="1"/>
        </xdr:cNvPicPr>
      </xdr:nvPicPr>
      <xdr:blipFill>
        <a:blip xmlns:r="http://schemas.openxmlformats.org/officeDocument/2006/relationships" r:embed="rId1"/>
        <a:stretch>
          <a:fillRect/>
        </a:stretch>
      </xdr:blipFill>
      <xdr:spPr>
        <a:xfrm>
          <a:off x="38100" y="393700"/>
          <a:ext cx="14809524" cy="9001904"/>
        </a:xfrm>
        <a:prstGeom prst="rect">
          <a:avLst/>
        </a:prstGeom>
      </xdr:spPr>
    </xdr:pic>
    <xdr:clientData/>
  </xdr:twoCellAnchor>
  <xdr:twoCellAnchor>
    <xdr:from>
      <xdr:col>28</xdr:col>
      <xdr:colOff>114300</xdr:colOff>
      <xdr:row>2</xdr:row>
      <xdr:rowOff>50800</xdr:rowOff>
    </xdr:from>
    <xdr:to>
      <xdr:col>30</xdr:col>
      <xdr:colOff>25400</xdr:colOff>
      <xdr:row>2</xdr:row>
      <xdr:rowOff>355600</xdr:rowOff>
    </xdr:to>
    <xdr:sp macro="" textlink="">
      <xdr:nvSpPr>
        <xdr:cNvPr id="3" name="Pravokotnik 2"/>
        <xdr:cNvSpPr/>
      </xdr:nvSpPr>
      <xdr:spPr>
        <a:xfrm>
          <a:off x="17183100" y="462280"/>
          <a:ext cx="1130300" cy="304800"/>
        </a:xfrm>
        <a:prstGeom prst="rect">
          <a:avLst/>
        </a:prstGeom>
        <a:solidFill>
          <a:srgbClr val="9966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sl-SI" sz="1400"/>
            <a:t>ŠUMA/GOZD</a:t>
          </a:r>
        </a:p>
      </xdr:txBody>
    </xdr:sp>
    <xdr:clientData/>
  </xdr:twoCellAnchor>
  <xdr:twoCellAnchor>
    <xdr:from>
      <xdr:col>30</xdr:col>
      <xdr:colOff>101600</xdr:colOff>
      <xdr:row>2</xdr:row>
      <xdr:rowOff>50800</xdr:rowOff>
    </xdr:from>
    <xdr:to>
      <xdr:col>32</xdr:col>
      <xdr:colOff>25400</xdr:colOff>
      <xdr:row>2</xdr:row>
      <xdr:rowOff>342900</xdr:rowOff>
    </xdr:to>
    <xdr:sp macro="" textlink="">
      <xdr:nvSpPr>
        <xdr:cNvPr id="4" name="Pravokotnik 3"/>
        <xdr:cNvSpPr/>
      </xdr:nvSpPr>
      <xdr:spPr>
        <a:xfrm>
          <a:off x="18389600" y="462280"/>
          <a:ext cx="1143000" cy="292100"/>
        </a:xfrm>
        <a:prstGeom prst="rect">
          <a:avLst/>
        </a:prstGeom>
        <a:solidFill>
          <a:schemeClr val="accent1">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sl-SI" sz="1400">
              <a:solidFill>
                <a:sysClr val="windowText" lastClr="000000"/>
              </a:solidFill>
            </a:rPr>
            <a:t>REKA/REKA</a:t>
          </a:r>
        </a:p>
      </xdr:txBody>
    </xdr:sp>
    <xdr:clientData/>
  </xdr:twoCellAnchor>
  <xdr:twoCellAnchor>
    <xdr:from>
      <xdr:col>32</xdr:col>
      <xdr:colOff>114300</xdr:colOff>
      <xdr:row>2</xdr:row>
      <xdr:rowOff>38100</xdr:rowOff>
    </xdr:from>
    <xdr:to>
      <xdr:col>34</xdr:col>
      <xdr:colOff>330200</xdr:colOff>
      <xdr:row>2</xdr:row>
      <xdr:rowOff>355600</xdr:rowOff>
    </xdr:to>
    <xdr:sp macro="" textlink="">
      <xdr:nvSpPr>
        <xdr:cNvPr id="5" name="Pravokotnik 4"/>
        <xdr:cNvSpPr/>
      </xdr:nvSpPr>
      <xdr:spPr>
        <a:xfrm>
          <a:off x="19621500" y="449580"/>
          <a:ext cx="1435100" cy="317500"/>
        </a:xfrm>
        <a:prstGeom prst="rect">
          <a:avLst/>
        </a:prstGeom>
        <a:solidFill>
          <a:schemeClr val="accent6">
            <a:lumMod val="60000"/>
            <a:lumOff val="4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sl-SI" sz="1400">
              <a:solidFill>
                <a:sysClr val="windowText" lastClr="000000"/>
              </a:solidFill>
            </a:rPr>
            <a:t>LIVADA/TRAVNIK</a:t>
          </a:r>
        </a:p>
      </xdr:txBody>
    </xdr:sp>
    <xdr:clientData/>
  </xdr:twoCellAnchor>
  <xdr:twoCellAnchor>
    <xdr:from>
      <xdr:col>34</xdr:col>
      <xdr:colOff>406400</xdr:colOff>
      <xdr:row>2</xdr:row>
      <xdr:rowOff>25400</xdr:rowOff>
    </xdr:from>
    <xdr:to>
      <xdr:col>37</xdr:col>
      <xdr:colOff>50800</xdr:colOff>
      <xdr:row>3</xdr:row>
      <xdr:rowOff>0</xdr:rowOff>
    </xdr:to>
    <xdr:sp macro="" textlink="">
      <xdr:nvSpPr>
        <xdr:cNvPr id="6" name="Pravokotnik 5"/>
        <xdr:cNvSpPr/>
      </xdr:nvSpPr>
      <xdr:spPr>
        <a:xfrm>
          <a:off x="21132800" y="436880"/>
          <a:ext cx="1473200" cy="340360"/>
        </a:xfrm>
        <a:prstGeom prst="rect">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sl-SI" sz="1400">
              <a:solidFill>
                <a:sysClr val="windowText" lastClr="000000"/>
              </a:solidFill>
            </a:rPr>
            <a:t>NASELJE/NASELJE</a:t>
          </a:r>
        </a:p>
      </xdr:txBody>
    </xdr:sp>
    <xdr:clientData/>
  </xdr:twoCellAnchor>
  <xdr:twoCellAnchor>
    <xdr:from>
      <xdr:col>26</xdr:col>
      <xdr:colOff>344170</xdr:colOff>
      <xdr:row>5</xdr:row>
      <xdr:rowOff>139700</xdr:rowOff>
    </xdr:from>
    <xdr:to>
      <xdr:col>29</xdr:col>
      <xdr:colOff>162449</xdr:colOff>
      <xdr:row>15</xdr:row>
      <xdr:rowOff>69850</xdr:rowOff>
    </xdr:to>
    <xdr:grpSp>
      <xdr:nvGrpSpPr>
        <xdr:cNvPr id="7" name="Skupina 6"/>
        <xdr:cNvGrpSpPr/>
      </xdr:nvGrpSpPr>
      <xdr:grpSpPr>
        <a:xfrm>
          <a:off x="16193770" y="1282700"/>
          <a:ext cx="1647079" cy="1758950"/>
          <a:chOff x="15933420" y="1441450"/>
          <a:chExt cx="1647079" cy="1708150"/>
        </a:xfrm>
      </xdr:grpSpPr>
      <xdr:pic>
        <xdr:nvPicPr>
          <xdr:cNvPr id="8" name="Slika 7"/>
          <xdr:cNvPicPr>
            <a:picLocks noChangeAspect="1"/>
          </xdr:cNvPicPr>
        </xdr:nvPicPr>
        <xdr:blipFill>
          <a:blip xmlns:r="http://schemas.openxmlformats.org/officeDocument/2006/relationships" r:embed="rId2"/>
          <a:stretch>
            <a:fillRect/>
          </a:stretch>
        </xdr:blipFill>
        <xdr:spPr>
          <a:xfrm>
            <a:off x="15933420" y="1911350"/>
            <a:ext cx="1647079" cy="1238250"/>
          </a:xfrm>
          <a:prstGeom prst="rect">
            <a:avLst/>
          </a:prstGeom>
        </xdr:spPr>
      </xdr:pic>
      <xdr:sp macro="" textlink="">
        <xdr:nvSpPr>
          <xdr:cNvPr id="9" name="PoljeZBesedilom 8"/>
          <xdr:cNvSpPr txBox="1"/>
        </xdr:nvSpPr>
        <xdr:spPr>
          <a:xfrm>
            <a:off x="15958820" y="1441450"/>
            <a:ext cx="1600200" cy="463550"/>
          </a:xfrm>
          <a:prstGeom prst="rect">
            <a:avLst/>
          </a:prstGeom>
          <a:solidFill>
            <a:schemeClr val="accent1">
              <a:lumMod val="50000"/>
            </a:schemeClr>
          </a:solidFill>
          <a:ln w="76200" cmpd="sng">
            <a:solidFill>
              <a:srgbClr val="9966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DORĐEVAC</a:t>
            </a:r>
          </a:p>
          <a:p>
            <a:pPr algn="ctr"/>
            <a:r>
              <a:rPr lang="sl-SI" sz="1200" b="1">
                <a:solidFill>
                  <a:schemeClr val="bg1"/>
                </a:solidFill>
              </a:rPr>
              <a:t>ŠMARNICA</a:t>
            </a:r>
          </a:p>
          <a:p>
            <a:endParaRPr lang="sl-SI" sz="1200">
              <a:solidFill>
                <a:schemeClr val="bg1"/>
              </a:solidFill>
            </a:endParaRPr>
          </a:p>
        </xdr:txBody>
      </xdr:sp>
    </xdr:grpSp>
    <xdr:clientData/>
  </xdr:twoCellAnchor>
  <xdr:twoCellAnchor>
    <xdr:from>
      <xdr:col>26</xdr:col>
      <xdr:colOff>349250</xdr:colOff>
      <xdr:row>15</xdr:row>
      <xdr:rowOff>158750</xdr:rowOff>
    </xdr:from>
    <xdr:to>
      <xdr:col>29</xdr:col>
      <xdr:colOff>120650</xdr:colOff>
      <xdr:row>25</xdr:row>
      <xdr:rowOff>155017</xdr:rowOff>
    </xdr:to>
    <xdr:grpSp>
      <xdr:nvGrpSpPr>
        <xdr:cNvPr id="10" name="Skupina 9"/>
        <xdr:cNvGrpSpPr/>
      </xdr:nvGrpSpPr>
      <xdr:grpSpPr>
        <a:xfrm>
          <a:off x="16198850" y="3130550"/>
          <a:ext cx="1600200" cy="1825067"/>
          <a:chOff x="13081000" y="1638300"/>
          <a:chExt cx="1600200" cy="1774267"/>
        </a:xfrm>
      </xdr:grpSpPr>
      <xdr:pic>
        <xdr:nvPicPr>
          <xdr:cNvPr id="11" name="Slika 10"/>
          <xdr:cNvPicPr>
            <a:picLocks noChangeAspect="1"/>
          </xdr:cNvPicPr>
        </xdr:nvPicPr>
        <xdr:blipFill>
          <a:blip xmlns:r="http://schemas.openxmlformats.org/officeDocument/2006/relationships" r:embed="rId3"/>
          <a:stretch>
            <a:fillRect/>
          </a:stretch>
        </xdr:blipFill>
        <xdr:spPr>
          <a:xfrm>
            <a:off x="13220700" y="2175220"/>
            <a:ext cx="1313857" cy="1237347"/>
          </a:xfrm>
          <a:prstGeom prst="rect">
            <a:avLst/>
          </a:prstGeom>
        </xdr:spPr>
      </xdr:pic>
      <xdr:sp macro="" textlink="">
        <xdr:nvSpPr>
          <xdr:cNvPr id="12" name="PoljeZBesedilom 11"/>
          <xdr:cNvSpPr txBox="1"/>
        </xdr:nvSpPr>
        <xdr:spPr>
          <a:xfrm>
            <a:off x="13081000" y="1638300"/>
            <a:ext cx="1600200" cy="463550"/>
          </a:xfrm>
          <a:prstGeom prst="rect">
            <a:avLst/>
          </a:prstGeom>
          <a:solidFill>
            <a:schemeClr val="accent1">
              <a:lumMod val="50000"/>
            </a:schemeClr>
          </a:solidFill>
          <a:ln w="76200" cmpd="sng">
            <a:solidFill>
              <a:srgbClr val="9966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PITOMI</a:t>
            </a:r>
            <a:r>
              <a:rPr lang="sl-SI" sz="1200" b="1" baseline="0">
                <a:solidFill>
                  <a:schemeClr val="bg1"/>
                </a:solidFill>
              </a:rPr>
              <a:t> </a:t>
            </a:r>
            <a:r>
              <a:rPr lang="sl-SI" sz="1200" b="1">
                <a:solidFill>
                  <a:schemeClr val="bg1"/>
                </a:solidFill>
              </a:rPr>
              <a:t>KESTANJ</a:t>
            </a:r>
          </a:p>
          <a:p>
            <a:pPr algn="ctr"/>
            <a:r>
              <a:rPr lang="sl-SI" sz="1200" b="1">
                <a:solidFill>
                  <a:schemeClr val="bg1"/>
                </a:solidFill>
              </a:rPr>
              <a:t>PRAVI KOSTANJ</a:t>
            </a:r>
          </a:p>
          <a:p>
            <a:endParaRPr lang="sl-SI" sz="1200">
              <a:solidFill>
                <a:schemeClr val="bg1"/>
              </a:solidFill>
            </a:endParaRPr>
          </a:p>
        </xdr:txBody>
      </xdr:sp>
    </xdr:grpSp>
    <xdr:clientData/>
  </xdr:twoCellAnchor>
  <xdr:twoCellAnchor>
    <xdr:from>
      <xdr:col>26</xdr:col>
      <xdr:colOff>251278</xdr:colOff>
      <xdr:row>27</xdr:row>
      <xdr:rowOff>95250</xdr:rowOff>
    </xdr:from>
    <xdr:to>
      <xdr:col>29</xdr:col>
      <xdr:colOff>196850</xdr:colOff>
      <xdr:row>37</xdr:row>
      <xdr:rowOff>35954</xdr:rowOff>
    </xdr:to>
    <xdr:grpSp>
      <xdr:nvGrpSpPr>
        <xdr:cNvPr id="13" name="Skupina 12"/>
        <xdr:cNvGrpSpPr/>
      </xdr:nvGrpSpPr>
      <xdr:grpSpPr>
        <a:xfrm>
          <a:off x="16100878" y="5261610"/>
          <a:ext cx="1774372" cy="1769504"/>
          <a:chOff x="16818428" y="2432050"/>
          <a:chExt cx="1774372" cy="1718704"/>
        </a:xfrm>
      </xdr:grpSpPr>
      <xdr:pic>
        <xdr:nvPicPr>
          <xdr:cNvPr id="14" name="Slika 13"/>
          <xdr:cNvPicPr>
            <a:picLocks noChangeAspect="1"/>
          </xdr:cNvPicPr>
        </xdr:nvPicPr>
        <xdr:blipFill>
          <a:blip xmlns:r="http://schemas.openxmlformats.org/officeDocument/2006/relationships" r:embed="rId4"/>
          <a:stretch>
            <a:fillRect/>
          </a:stretch>
        </xdr:blipFill>
        <xdr:spPr>
          <a:xfrm>
            <a:off x="16818428" y="2933701"/>
            <a:ext cx="1774372" cy="1217053"/>
          </a:xfrm>
          <a:prstGeom prst="rect">
            <a:avLst/>
          </a:prstGeom>
        </xdr:spPr>
      </xdr:pic>
      <xdr:sp macro="" textlink="">
        <xdr:nvSpPr>
          <xdr:cNvPr id="15" name="PoljeZBesedilom 14"/>
          <xdr:cNvSpPr txBox="1"/>
        </xdr:nvSpPr>
        <xdr:spPr>
          <a:xfrm>
            <a:off x="16898620" y="2432050"/>
            <a:ext cx="1600200" cy="463550"/>
          </a:xfrm>
          <a:prstGeom prst="rect">
            <a:avLst/>
          </a:prstGeom>
          <a:solidFill>
            <a:schemeClr val="accent1">
              <a:lumMod val="50000"/>
            </a:schemeClr>
          </a:solidFill>
          <a:ln w="76200" cmpd="sng">
            <a:solidFill>
              <a:srgbClr val="9966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MRAZOVAC</a:t>
            </a:r>
          </a:p>
          <a:p>
            <a:pPr algn="ctr"/>
            <a:r>
              <a:rPr lang="sl-SI" sz="1200" b="1">
                <a:solidFill>
                  <a:schemeClr val="bg1"/>
                </a:solidFill>
              </a:rPr>
              <a:t>JESENSKI</a:t>
            </a:r>
            <a:r>
              <a:rPr lang="sl-SI" sz="1200" b="1" baseline="0">
                <a:solidFill>
                  <a:schemeClr val="bg1"/>
                </a:solidFill>
              </a:rPr>
              <a:t> </a:t>
            </a:r>
            <a:r>
              <a:rPr lang="sl-SI" sz="1200" b="1">
                <a:solidFill>
                  <a:schemeClr val="bg1"/>
                </a:solidFill>
              </a:rPr>
              <a:t>PODLESEK</a:t>
            </a:r>
          </a:p>
          <a:p>
            <a:endParaRPr lang="sl-SI" sz="1200">
              <a:solidFill>
                <a:schemeClr val="bg1"/>
              </a:solidFill>
            </a:endParaRPr>
          </a:p>
        </xdr:txBody>
      </xdr:sp>
    </xdr:grpSp>
    <xdr:clientData/>
  </xdr:twoCellAnchor>
  <xdr:twoCellAnchor>
    <xdr:from>
      <xdr:col>26</xdr:col>
      <xdr:colOff>336551</xdr:colOff>
      <xdr:row>37</xdr:row>
      <xdr:rowOff>158750</xdr:rowOff>
    </xdr:from>
    <xdr:to>
      <xdr:col>29</xdr:col>
      <xdr:colOff>133350</xdr:colOff>
      <xdr:row>45</xdr:row>
      <xdr:rowOff>134580</xdr:rowOff>
    </xdr:to>
    <xdr:grpSp>
      <xdr:nvGrpSpPr>
        <xdr:cNvPr id="16" name="Skupina 15"/>
        <xdr:cNvGrpSpPr/>
      </xdr:nvGrpSpPr>
      <xdr:grpSpPr>
        <a:xfrm>
          <a:off x="16186151" y="7153910"/>
          <a:ext cx="1625599" cy="1438870"/>
          <a:chOff x="17995901" y="4851400"/>
          <a:chExt cx="1625599" cy="1385530"/>
        </a:xfrm>
      </xdr:grpSpPr>
      <xdr:pic>
        <xdr:nvPicPr>
          <xdr:cNvPr id="17" name="Slika 16"/>
          <xdr:cNvPicPr>
            <a:picLocks noChangeAspect="1"/>
          </xdr:cNvPicPr>
        </xdr:nvPicPr>
        <xdr:blipFill>
          <a:blip xmlns:r="http://schemas.openxmlformats.org/officeDocument/2006/relationships" r:embed="rId5"/>
          <a:stretch>
            <a:fillRect/>
          </a:stretch>
        </xdr:blipFill>
        <xdr:spPr>
          <a:xfrm>
            <a:off x="17995901" y="5334000"/>
            <a:ext cx="1625599" cy="902930"/>
          </a:xfrm>
          <a:prstGeom prst="rect">
            <a:avLst/>
          </a:prstGeom>
        </xdr:spPr>
      </xdr:pic>
      <xdr:sp macro="" textlink="">
        <xdr:nvSpPr>
          <xdr:cNvPr id="18" name="PoljeZBesedilom 17"/>
          <xdr:cNvSpPr txBox="1"/>
        </xdr:nvSpPr>
        <xdr:spPr>
          <a:xfrm>
            <a:off x="18008600" y="4851400"/>
            <a:ext cx="1600200" cy="463550"/>
          </a:xfrm>
          <a:prstGeom prst="rect">
            <a:avLst/>
          </a:prstGeom>
          <a:solidFill>
            <a:schemeClr val="accent1">
              <a:lumMod val="50000"/>
            </a:schemeClr>
          </a:solidFill>
          <a:ln w="76200" cmpd="sng">
            <a:solidFill>
              <a:srgbClr val="9966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CRNI TRN</a:t>
            </a:r>
          </a:p>
          <a:p>
            <a:pPr algn="ctr"/>
            <a:r>
              <a:rPr lang="sl-SI" sz="1200" b="1">
                <a:solidFill>
                  <a:schemeClr val="bg1"/>
                </a:solidFill>
              </a:rPr>
              <a:t>ČRNI TRN</a:t>
            </a:r>
          </a:p>
          <a:p>
            <a:endParaRPr lang="sl-SI" sz="1200">
              <a:solidFill>
                <a:schemeClr val="bg1"/>
              </a:solidFill>
            </a:endParaRPr>
          </a:p>
        </xdr:txBody>
      </xdr:sp>
    </xdr:grpSp>
    <xdr:clientData/>
  </xdr:twoCellAnchor>
  <xdr:twoCellAnchor>
    <xdr:from>
      <xdr:col>32</xdr:col>
      <xdr:colOff>231638</xdr:colOff>
      <xdr:row>5</xdr:row>
      <xdr:rowOff>171450</xdr:rowOff>
    </xdr:from>
    <xdr:to>
      <xdr:col>35</xdr:col>
      <xdr:colOff>44450</xdr:colOff>
      <xdr:row>14</xdr:row>
      <xdr:rowOff>26577</xdr:rowOff>
    </xdr:to>
    <xdr:grpSp>
      <xdr:nvGrpSpPr>
        <xdr:cNvPr id="19" name="Skupina 18"/>
        <xdr:cNvGrpSpPr/>
      </xdr:nvGrpSpPr>
      <xdr:grpSpPr>
        <a:xfrm>
          <a:off x="19738838" y="1314450"/>
          <a:ext cx="1641612" cy="1501047"/>
          <a:chOff x="17332188" y="2667000"/>
          <a:chExt cx="1641612" cy="1455327"/>
        </a:xfrm>
      </xdr:grpSpPr>
      <xdr:pic>
        <xdr:nvPicPr>
          <xdr:cNvPr id="20" name="Slika 19"/>
          <xdr:cNvPicPr>
            <a:picLocks noChangeAspect="1"/>
          </xdr:cNvPicPr>
        </xdr:nvPicPr>
        <xdr:blipFill>
          <a:blip xmlns:r="http://schemas.openxmlformats.org/officeDocument/2006/relationships" r:embed="rId6"/>
          <a:stretch>
            <a:fillRect/>
          </a:stretch>
        </xdr:blipFill>
        <xdr:spPr>
          <a:xfrm flipH="1">
            <a:off x="17332188" y="3149601"/>
            <a:ext cx="1641612" cy="972726"/>
          </a:xfrm>
          <a:prstGeom prst="rect">
            <a:avLst/>
          </a:prstGeom>
        </xdr:spPr>
      </xdr:pic>
      <xdr:sp macro="" textlink="">
        <xdr:nvSpPr>
          <xdr:cNvPr id="21" name="PoljeZBesedilom 20"/>
          <xdr:cNvSpPr txBox="1"/>
        </xdr:nvSpPr>
        <xdr:spPr>
          <a:xfrm>
            <a:off x="17360900" y="2667000"/>
            <a:ext cx="1600200" cy="463550"/>
          </a:xfrm>
          <a:prstGeom prst="rect">
            <a:avLst/>
          </a:prstGeom>
          <a:solidFill>
            <a:schemeClr val="accent1">
              <a:lumMod val="50000"/>
            </a:schemeClr>
          </a:solidFill>
          <a:ln w="76200" cmpd="sng">
            <a:solidFill>
              <a:schemeClr val="accent1">
                <a:lumMod val="40000"/>
                <a:lumOff val="6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HMELJ</a:t>
            </a:r>
          </a:p>
          <a:p>
            <a:pPr algn="ctr"/>
            <a:r>
              <a:rPr lang="sl-SI" sz="1200" b="1">
                <a:solidFill>
                  <a:schemeClr val="bg1"/>
                </a:solidFill>
              </a:rPr>
              <a:t>HMELJ</a:t>
            </a:r>
          </a:p>
          <a:p>
            <a:endParaRPr lang="sl-SI" sz="1200">
              <a:solidFill>
                <a:schemeClr val="bg1"/>
              </a:solidFill>
            </a:endParaRPr>
          </a:p>
        </xdr:txBody>
      </xdr:sp>
    </xdr:grpSp>
    <xdr:clientData/>
  </xdr:twoCellAnchor>
  <xdr:twoCellAnchor>
    <xdr:from>
      <xdr:col>32</xdr:col>
      <xdr:colOff>219638</xdr:colOff>
      <xdr:row>16</xdr:row>
      <xdr:rowOff>1270</xdr:rowOff>
    </xdr:from>
    <xdr:to>
      <xdr:col>35</xdr:col>
      <xdr:colOff>73005</xdr:colOff>
      <xdr:row>25</xdr:row>
      <xdr:rowOff>52070</xdr:rowOff>
    </xdr:to>
    <xdr:grpSp>
      <xdr:nvGrpSpPr>
        <xdr:cNvPr id="22" name="Skupina 21"/>
        <xdr:cNvGrpSpPr/>
      </xdr:nvGrpSpPr>
      <xdr:grpSpPr>
        <a:xfrm>
          <a:off x="19726838" y="3155950"/>
          <a:ext cx="1682167" cy="1696720"/>
          <a:chOff x="18247288" y="1955800"/>
          <a:chExt cx="1682167" cy="1663700"/>
        </a:xfrm>
      </xdr:grpSpPr>
      <xdr:pic>
        <xdr:nvPicPr>
          <xdr:cNvPr id="23" name="Slika 22"/>
          <xdr:cNvPicPr>
            <a:picLocks noChangeAspect="1"/>
          </xdr:cNvPicPr>
        </xdr:nvPicPr>
        <xdr:blipFill rotWithShape="1">
          <a:blip xmlns:r="http://schemas.openxmlformats.org/officeDocument/2006/relationships" r:embed="rId7"/>
          <a:srcRect t="2132"/>
          <a:stretch/>
        </xdr:blipFill>
        <xdr:spPr>
          <a:xfrm>
            <a:off x="18247288" y="2463800"/>
            <a:ext cx="1682167" cy="1155700"/>
          </a:xfrm>
          <a:prstGeom prst="rect">
            <a:avLst/>
          </a:prstGeom>
        </xdr:spPr>
      </xdr:pic>
      <xdr:sp macro="" textlink="">
        <xdr:nvSpPr>
          <xdr:cNvPr id="24" name="PoljeZBesedilom 23"/>
          <xdr:cNvSpPr txBox="1"/>
        </xdr:nvSpPr>
        <xdr:spPr>
          <a:xfrm>
            <a:off x="18288000" y="1955800"/>
            <a:ext cx="1600200" cy="463550"/>
          </a:xfrm>
          <a:prstGeom prst="rect">
            <a:avLst/>
          </a:prstGeom>
          <a:solidFill>
            <a:schemeClr val="accent1">
              <a:lumMod val="50000"/>
            </a:schemeClr>
          </a:solidFill>
          <a:ln w="76200" cmpd="sng">
            <a:solidFill>
              <a:schemeClr val="accent1">
                <a:lumMod val="40000"/>
                <a:lumOff val="6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MAJČINA DUŠICA</a:t>
            </a:r>
          </a:p>
          <a:p>
            <a:pPr algn="ctr"/>
            <a:r>
              <a:rPr lang="sl-SI" sz="1200" b="1">
                <a:solidFill>
                  <a:schemeClr val="bg1"/>
                </a:solidFill>
              </a:rPr>
              <a:t>MATERINA DUŠICA</a:t>
            </a:r>
          </a:p>
          <a:p>
            <a:endParaRPr lang="sl-SI" sz="1200">
              <a:solidFill>
                <a:schemeClr val="bg1"/>
              </a:solidFill>
            </a:endParaRPr>
          </a:p>
        </xdr:txBody>
      </xdr:sp>
    </xdr:grpSp>
    <xdr:clientData/>
  </xdr:twoCellAnchor>
  <xdr:twoCellAnchor>
    <xdr:from>
      <xdr:col>29</xdr:col>
      <xdr:colOff>288290</xdr:colOff>
      <xdr:row>5</xdr:row>
      <xdr:rowOff>139701</xdr:rowOff>
    </xdr:from>
    <xdr:to>
      <xdr:col>32</xdr:col>
      <xdr:colOff>72970</xdr:colOff>
      <xdr:row>15</xdr:row>
      <xdr:rowOff>69850</xdr:rowOff>
    </xdr:to>
    <xdr:grpSp>
      <xdr:nvGrpSpPr>
        <xdr:cNvPr id="25" name="Skupina 24"/>
        <xdr:cNvGrpSpPr/>
      </xdr:nvGrpSpPr>
      <xdr:grpSpPr>
        <a:xfrm>
          <a:off x="17966690" y="1282701"/>
          <a:ext cx="1613480" cy="1758949"/>
          <a:chOff x="16009620" y="2749551"/>
          <a:chExt cx="1613480" cy="1708149"/>
        </a:xfrm>
      </xdr:grpSpPr>
      <xdr:pic>
        <xdr:nvPicPr>
          <xdr:cNvPr id="26" name="Slika 25"/>
          <xdr:cNvPicPr>
            <a:picLocks noChangeAspect="1"/>
          </xdr:cNvPicPr>
        </xdr:nvPicPr>
        <xdr:blipFill>
          <a:blip xmlns:r="http://schemas.openxmlformats.org/officeDocument/2006/relationships" r:embed="rId8"/>
          <a:stretch>
            <a:fillRect/>
          </a:stretch>
        </xdr:blipFill>
        <xdr:spPr>
          <a:xfrm>
            <a:off x="16009620" y="3257550"/>
            <a:ext cx="1613480" cy="1200150"/>
          </a:xfrm>
          <a:prstGeom prst="rect">
            <a:avLst/>
          </a:prstGeom>
        </xdr:spPr>
      </xdr:pic>
      <xdr:sp macro="" textlink="">
        <xdr:nvSpPr>
          <xdr:cNvPr id="27" name="PoljeZBesedilom 26"/>
          <xdr:cNvSpPr txBox="1"/>
        </xdr:nvSpPr>
        <xdr:spPr>
          <a:xfrm>
            <a:off x="16009620" y="2749551"/>
            <a:ext cx="1600200" cy="463550"/>
          </a:xfrm>
          <a:prstGeom prst="rect">
            <a:avLst/>
          </a:prstGeom>
          <a:solidFill>
            <a:schemeClr val="accent1">
              <a:lumMod val="50000"/>
            </a:schemeClr>
          </a:solidFill>
          <a:ln w="76200" cmpd="sng">
            <a:solidFill>
              <a:srgbClr val="9966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SREMUŽ</a:t>
            </a:r>
          </a:p>
          <a:p>
            <a:pPr algn="ctr"/>
            <a:r>
              <a:rPr lang="sl-SI" sz="1200" b="1">
                <a:solidFill>
                  <a:schemeClr val="bg1"/>
                </a:solidFill>
              </a:rPr>
              <a:t>ČEMAŽ</a:t>
            </a:r>
          </a:p>
          <a:p>
            <a:endParaRPr lang="sl-SI" sz="1200">
              <a:solidFill>
                <a:schemeClr val="bg1"/>
              </a:solidFill>
            </a:endParaRPr>
          </a:p>
        </xdr:txBody>
      </xdr:sp>
    </xdr:grpSp>
    <xdr:clientData/>
  </xdr:twoCellAnchor>
  <xdr:twoCellAnchor>
    <xdr:from>
      <xdr:col>29</xdr:col>
      <xdr:colOff>255270</xdr:colOff>
      <xdr:row>15</xdr:row>
      <xdr:rowOff>179070</xdr:rowOff>
    </xdr:from>
    <xdr:to>
      <xdr:col>32</xdr:col>
      <xdr:colOff>26670</xdr:colOff>
      <xdr:row>25</xdr:row>
      <xdr:rowOff>178983</xdr:rowOff>
    </xdr:to>
    <xdr:grpSp>
      <xdr:nvGrpSpPr>
        <xdr:cNvPr id="28" name="Skupina 27"/>
        <xdr:cNvGrpSpPr/>
      </xdr:nvGrpSpPr>
      <xdr:grpSpPr>
        <a:xfrm>
          <a:off x="17933670" y="3150870"/>
          <a:ext cx="1600200" cy="1828713"/>
          <a:chOff x="16929100" y="5664200"/>
          <a:chExt cx="1600200" cy="1790613"/>
        </a:xfrm>
      </xdr:grpSpPr>
      <xdr:pic>
        <xdr:nvPicPr>
          <xdr:cNvPr id="29" name="Slika 28"/>
          <xdr:cNvPicPr>
            <a:picLocks noChangeAspect="1"/>
          </xdr:cNvPicPr>
        </xdr:nvPicPr>
        <xdr:blipFill>
          <a:blip xmlns:r="http://schemas.openxmlformats.org/officeDocument/2006/relationships" r:embed="rId9"/>
          <a:stretch>
            <a:fillRect/>
          </a:stretch>
        </xdr:blipFill>
        <xdr:spPr>
          <a:xfrm>
            <a:off x="17170399" y="6172201"/>
            <a:ext cx="1155701" cy="1282612"/>
          </a:xfrm>
          <a:prstGeom prst="rect">
            <a:avLst/>
          </a:prstGeom>
        </xdr:spPr>
      </xdr:pic>
      <xdr:sp macro="" textlink="">
        <xdr:nvSpPr>
          <xdr:cNvPr id="30" name="PoljeZBesedilom 29"/>
          <xdr:cNvSpPr txBox="1"/>
        </xdr:nvSpPr>
        <xdr:spPr>
          <a:xfrm>
            <a:off x="16929100" y="5664200"/>
            <a:ext cx="1600200" cy="463550"/>
          </a:xfrm>
          <a:prstGeom prst="rect">
            <a:avLst/>
          </a:prstGeom>
          <a:solidFill>
            <a:schemeClr val="accent1">
              <a:lumMod val="50000"/>
            </a:schemeClr>
          </a:solidFill>
          <a:ln w="76200" cmpd="sng">
            <a:solidFill>
              <a:srgbClr val="9966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LJETNI VRGANJ</a:t>
            </a:r>
          </a:p>
          <a:p>
            <a:pPr algn="ctr"/>
            <a:r>
              <a:rPr lang="sl-SI" sz="1200" b="1">
                <a:solidFill>
                  <a:schemeClr val="bg1"/>
                </a:solidFill>
              </a:rPr>
              <a:t>JURČEK</a:t>
            </a:r>
          </a:p>
          <a:p>
            <a:endParaRPr lang="sl-SI" sz="1200">
              <a:solidFill>
                <a:schemeClr val="bg1"/>
              </a:solidFill>
            </a:endParaRPr>
          </a:p>
        </xdr:txBody>
      </xdr:sp>
    </xdr:grpSp>
    <xdr:clientData/>
  </xdr:twoCellAnchor>
  <xdr:twoCellAnchor>
    <xdr:from>
      <xdr:col>29</xdr:col>
      <xdr:colOff>364490</xdr:colOff>
      <xdr:row>27</xdr:row>
      <xdr:rowOff>105410</xdr:rowOff>
    </xdr:from>
    <xdr:to>
      <xdr:col>32</xdr:col>
      <xdr:colOff>161290</xdr:colOff>
      <xdr:row>36</xdr:row>
      <xdr:rowOff>161431</xdr:rowOff>
    </xdr:to>
    <xdr:grpSp>
      <xdr:nvGrpSpPr>
        <xdr:cNvPr id="31" name="Skupina 30"/>
        <xdr:cNvGrpSpPr/>
      </xdr:nvGrpSpPr>
      <xdr:grpSpPr>
        <a:xfrm>
          <a:off x="18042890" y="5271770"/>
          <a:ext cx="1625600" cy="1701941"/>
          <a:chOff x="17081500" y="3467100"/>
          <a:chExt cx="1625600" cy="1668921"/>
        </a:xfrm>
      </xdr:grpSpPr>
      <xdr:pic>
        <xdr:nvPicPr>
          <xdr:cNvPr id="32" name="Slika 31"/>
          <xdr:cNvPicPr>
            <a:picLocks noChangeAspect="1"/>
          </xdr:cNvPicPr>
        </xdr:nvPicPr>
        <xdr:blipFill rotWithShape="1">
          <a:blip xmlns:r="http://schemas.openxmlformats.org/officeDocument/2006/relationships" r:embed="rId10"/>
          <a:srcRect t="2348"/>
          <a:stretch/>
        </xdr:blipFill>
        <xdr:spPr>
          <a:xfrm>
            <a:off x="17081500" y="3937000"/>
            <a:ext cx="1625600" cy="1199021"/>
          </a:xfrm>
          <a:prstGeom prst="rect">
            <a:avLst/>
          </a:prstGeom>
        </xdr:spPr>
      </xdr:pic>
      <xdr:sp macro="" textlink="">
        <xdr:nvSpPr>
          <xdr:cNvPr id="33" name="PoljeZBesedilom 32"/>
          <xdr:cNvSpPr txBox="1"/>
        </xdr:nvSpPr>
        <xdr:spPr>
          <a:xfrm>
            <a:off x="17094200" y="3467100"/>
            <a:ext cx="1600200" cy="463550"/>
          </a:xfrm>
          <a:prstGeom prst="rect">
            <a:avLst/>
          </a:prstGeom>
          <a:solidFill>
            <a:schemeClr val="accent1">
              <a:lumMod val="50000"/>
            </a:schemeClr>
          </a:solidFill>
          <a:ln w="76200" cmpd="sng">
            <a:solidFill>
              <a:srgbClr val="9966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BOROVNICE</a:t>
            </a:r>
          </a:p>
          <a:p>
            <a:pPr algn="ctr"/>
            <a:r>
              <a:rPr lang="sl-SI" sz="1200" b="1">
                <a:solidFill>
                  <a:schemeClr val="bg1"/>
                </a:solidFill>
              </a:rPr>
              <a:t>BOROVNICE</a:t>
            </a:r>
          </a:p>
          <a:p>
            <a:endParaRPr lang="sl-SI" sz="1200">
              <a:solidFill>
                <a:schemeClr val="bg1"/>
              </a:solidFill>
            </a:endParaRPr>
          </a:p>
        </xdr:txBody>
      </xdr:sp>
    </xdr:grpSp>
    <xdr:clientData/>
  </xdr:twoCellAnchor>
  <xdr:twoCellAnchor>
    <xdr:from>
      <xdr:col>29</xdr:col>
      <xdr:colOff>290829</xdr:colOff>
      <xdr:row>37</xdr:row>
      <xdr:rowOff>173991</xdr:rowOff>
    </xdr:from>
    <xdr:to>
      <xdr:col>32</xdr:col>
      <xdr:colOff>183418</xdr:colOff>
      <xdr:row>47</xdr:row>
      <xdr:rowOff>173990</xdr:rowOff>
    </xdr:to>
    <xdr:grpSp>
      <xdr:nvGrpSpPr>
        <xdr:cNvPr id="34" name="Skupina 33"/>
        <xdr:cNvGrpSpPr/>
      </xdr:nvGrpSpPr>
      <xdr:grpSpPr>
        <a:xfrm>
          <a:off x="17969229" y="7169151"/>
          <a:ext cx="1721389" cy="1828799"/>
          <a:chOff x="17627599" y="5334001"/>
          <a:chExt cx="1721389" cy="1777999"/>
        </a:xfrm>
      </xdr:grpSpPr>
      <xdr:pic>
        <xdr:nvPicPr>
          <xdr:cNvPr id="35" name="Slika 34"/>
          <xdr:cNvPicPr>
            <a:picLocks noChangeAspect="1"/>
          </xdr:cNvPicPr>
        </xdr:nvPicPr>
        <xdr:blipFill rotWithShape="1">
          <a:blip xmlns:r="http://schemas.openxmlformats.org/officeDocument/2006/relationships" r:embed="rId11"/>
          <a:srcRect r="1546" b="2525"/>
          <a:stretch/>
        </xdr:blipFill>
        <xdr:spPr>
          <a:xfrm>
            <a:off x="17627599" y="5826406"/>
            <a:ext cx="1721389" cy="1285594"/>
          </a:xfrm>
          <a:prstGeom prst="rect">
            <a:avLst/>
          </a:prstGeom>
        </xdr:spPr>
      </xdr:pic>
      <xdr:sp macro="" textlink="">
        <xdr:nvSpPr>
          <xdr:cNvPr id="36" name="PoljeZBesedilom 35"/>
          <xdr:cNvSpPr txBox="1"/>
        </xdr:nvSpPr>
        <xdr:spPr>
          <a:xfrm>
            <a:off x="17678400" y="5334001"/>
            <a:ext cx="1600200" cy="463550"/>
          </a:xfrm>
          <a:prstGeom prst="rect">
            <a:avLst/>
          </a:prstGeom>
          <a:solidFill>
            <a:schemeClr val="accent1">
              <a:lumMod val="50000"/>
            </a:schemeClr>
          </a:solidFill>
          <a:ln w="76200" cmpd="sng">
            <a:solidFill>
              <a:srgbClr val="9966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GORSKA METVICA</a:t>
            </a:r>
          </a:p>
          <a:p>
            <a:pPr algn="ctr"/>
            <a:r>
              <a:rPr lang="sl-SI" sz="1200" b="1">
                <a:solidFill>
                  <a:schemeClr val="bg1"/>
                </a:solidFill>
              </a:rPr>
              <a:t>NAVADNI ČOBER</a:t>
            </a:r>
          </a:p>
          <a:p>
            <a:endParaRPr lang="sl-SI" sz="1200">
              <a:solidFill>
                <a:schemeClr val="bg1"/>
              </a:solidFill>
            </a:endParaRPr>
          </a:p>
        </xdr:txBody>
      </xdr:sp>
    </xdr:grpSp>
    <xdr:clientData/>
  </xdr:twoCellAnchor>
  <xdr:twoCellAnchor>
    <xdr:from>
      <xdr:col>35</xdr:col>
      <xdr:colOff>222250</xdr:colOff>
      <xdr:row>6</xdr:row>
      <xdr:rowOff>3810</xdr:rowOff>
    </xdr:from>
    <xdr:to>
      <xdr:col>38</xdr:col>
      <xdr:colOff>68150</xdr:colOff>
      <xdr:row>15</xdr:row>
      <xdr:rowOff>118109</xdr:rowOff>
    </xdr:to>
    <xdr:grpSp>
      <xdr:nvGrpSpPr>
        <xdr:cNvPr id="37" name="Skupina 36"/>
        <xdr:cNvGrpSpPr/>
      </xdr:nvGrpSpPr>
      <xdr:grpSpPr>
        <a:xfrm>
          <a:off x="21558250" y="1329690"/>
          <a:ext cx="1674700" cy="1760219"/>
          <a:chOff x="18808700" y="3238500"/>
          <a:chExt cx="1674700" cy="1714499"/>
        </a:xfrm>
      </xdr:grpSpPr>
      <xdr:pic>
        <xdr:nvPicPr>
          <xdr:cNvPr id="38" name="Slika 37"/>
          <xdr:cNvPicPr>
            <a:picLocks noChangeAspect="1"/>
          </xdr:cNvPicPr>
        </xdr:nvPicPr>
        <xdr:blipFill rotWithShape="1">
          <a:blip xmlns:r="http://schemas.openxmlformats.org/officeDocument/2006/relationships" r:embed="rId12"/>
          <a:srcRect t="2722"/>
          <a:stretch/>
        </xdr:blipFill>
        <xdr:spPr>
          <a:xfrm>
            <a:off x="18808700" y="3721100"/>
            <a:ext cx="1674700" cy="1231899"/>
          </a:xfrm>
          <a:prstGeom prst="rect">
            <a:avLst/>
          </a:prstGeom>
        </xdr:spPr>
      </xdr:pic>
      <xdr:sp macro="" textlink="">
        <xdr:nvSpPr>
          <xdr:cNvPr id="39" name="PoljeZBesedilom 38"/>
          <xdr:cNvSpPr txBox="1"/>
        </xdr:nvSpPr>
        <xdr:spPr>
          <a:xfrm>
            <a:off x="18846800" y="3238500"/>
            <a:ext cx="1600200" cy="463550"/>
          </a:xfrm>
          <a:prstGeom prst="rect">
            <a:avLst/>
          </a:prstGeom>
          <a:solidFill>
            <a:schemeClr val="accent1">
              <a:lumMod val="50000"/>
            </a:schemeClr>
          </a:solidFill>
          <a:ln w="76200" cmpd="sng">
            <a:solidFill>
              <a:schemeClr val="accent6"/>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HREN</a:t>
            </a:r>
          </a:p>
          <a:p>
            <a:pPr algn="ctr"/>
            <a:r>
              <a:rPr lang="sl-SI" sz="1200" b="1">
                <a:solidFill>
                  <a:schemeClr val="bg1"/>
                </a:solidFill>
              </a:rPr>
              <a:t>HREN</a:t>
            </a:r>
          </a:p>
          <a:p>
            <a:endParaRPr lang="sl-SI" sz="1200">
              <a:solidFill>
                <a:schemeClr val="bg1"/>
              </a:solidFill>
            </a:endParaRPr>
          </a:p>
        </xdr:txBody>
      </xdr:sp>
    </xdr:grpSp>
    <xdr:clientData/>
  </xdr:twoCellAnchor>
  <xdr:twoCellAnchor>
    <xdr:from>
      <xdr:col>35</xdr:col>
      <xdr:colOff>285750</xdr:colOff>
      <xdr:row>16</xdr:row>
      <xdr:rowOff>133350</xdr:rowOff>
    </xdr:from>
    <xdr:to>
      <xdr:col>38</xdr:col>
      <xdr:colOff>95250</xdr:colOff>
      <xdr:row>26</xdr:row>
      <xdr:rowOff>73219</xdr:rowOff>
    </xdr:to>
    <xdr:grpSp>
      <xdr:nvGrpSpPr>
        <xdr:cNvPr id="40" name="Skupina 39"/>
        <xdr:cNvGrpSpPr/>
      </xdr:nvGrpSpPr>
      <xdr:grpSpPr>
        <a:xfrm>
          <a:off x="21621750" y="3288030"/>
          <a:ext cx="1638300" cy="1768669"/>
          <a:chOff x="17348200" y="5740400"/>
          <a:chExt cx="1638300" cy="1717869"/>
        </a:xfrm>
      </xdr:grpSpPr>
      <xdr:pic>
        <xdr:nvPicPr>
          <xdr:cNvPr id="41" name="Slika 40"/>
          <xdr:cNvPicPr>
            <a:picLocks noChangeAspect="1"/>
          </xdr:cNvPicPr>
        </xdr:nvPicPr>
        <xdr:blipFill>
          <a:blip xmlns:r="http://schemas.openxmlformats.org/officeDocument/2006/relationships" r:embed="rId13"/>
          <a:stretch>
            <a:fillRect/>
          </a:stretch>
        </xdr:blipFill>
        <xdr:spPr>
          <a:xfrm>
            <a:off x="17348200" y="6223001"/>
            <a:ext cx="1638300" cy="1235268"/>
          </a:xfrm>
          <a:prstGeom prst="rect">
            <a:avLst/>
          </a:prstGeom>
        </xdr:spPr>
      </xdr:pic>
      <xdr:sp macro="" textlink="">
        <xdr:nvSpPr>
          <xdr:cNvPr id="42" name="PoljeZBesedilom 41"/>
          <xdr:cNvSpPr txBox="1"/>
        </xdr:nvSpPr>
        <xdr:spPr>
          <a:xfrm>
            <a:off x="17373600" y="5740400"/>
            <a:ext cx="1600200" cy="463550"/>
          </a:xfrm>
          <a:prstGeom prst="rect">
            <a:avLst/>
          </a:prstGeom>
          <a:solidFill>
            <a:schemeClr val="accent1">
              <a:lumMod val="50000"/>
            </a:schemeClr>
          </a:solidFill>
          <a:ln w="76200" cmpd="sng">
            <a:solidFill>
              <a:srgbClr val="92D05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JAGLAC</a:t>
            </a:r>
          </a:p>
          <a:p>
            <a:pPr algn="ctr"/>
            <a:r>
              <a:rPr lang="sl-SI" sz="1200" b="1">
                <a:solidFill>
                  <a:schemeClr val="bg1"/>
                </a:solidFill>
              </a:rPr>
              <a:t>TROBENTICA</a:t>
            </a:r>
          </a:p>
          <a:p>
            <a:endParaRPr lang="sl-SI" sz="1200">
              <a:solidFill>
                <a:schemeClr val="bg1"/>
              </a:solidFill>
            </a:endParaRPr>
          </a:p>
        </xdr:txBody>
      </xdr:sp>
    </xdr:grpSp>
    <xdr:clientData/>
  </xdr:twoCellAnchor>
  <xdr:twoCellAnchor>
    <xdr:from>
      <xdr:col>38</xdr:col>
      <xdr:colOff>394970</xdr:colOff>
      <xdr:row>6</xdr:row>
      <xdr:rowOff>25400</xdr:rowOff>
    </xdr:from>
    <xdr:to>
      <xdr:col>41</xdr:col>
      <xdr:colOff>178480</xdr:colOff>
      <xdr:row>16</xdr:row>
      <xdr:rowOff>57150</xdr:rowOff>
    </xdr:to>
    <xdr:grpSp>
      <xdr:nvGrpSpPr>
        <xdr:cNvPr id="43" name="Skupina 42"/>
        <xdr:cNvGrpSpPr/>
      </xdr:nvGrpSpPr>
      <xdr:grpSpPr>
        <a:xfrm>
          <a:off x="23559770" y="1351280"/>
          <a:ext cx="1612310" cy="1860550"/>
          <a:chOff x="16073120" y="1377950"/>
          <a:chExt cx="1612310" cy="1809750"/>
        </a:xfrm>
      </xdr:grpSpPr>
      <xdr:pic>
        <xdr:nvPicPr>
          <xdr:cNvPr id="44" name="Slika 43"/>
          <xdr:cNvPicPr>
            <a:picLocks noChangeAspect="1"/>
          </xdr:cNvPicPr>
        </xdr:nvPicPr>
        <xdr:blipFill>
          <a:blip xmlns:r="http://schemas.openxmlformats.org/officeDocument/2006/relationships" r:embed="rId14"/>
          <a:stretch>
            <a:fillRect/>
          </a:stretch>
        </xdr:blipFill>
        <xdr:spPr>
          <a:xfrm>
            <a:off x="16111220" y="1873250"/>
            <a:ext cx="1574210" cy="1314450"/>
          </a:xfrm>
          <a:prstGeom prst="rect">
            <a:avLst/>
          </a:prstGeom>
        </xdr:spPr>
      </xdr:pic>
      <xdr:sp macro="" textlink="">
        <xdr:nvSpPr>
          <xdr:cNvPr id="45" name="PoljeZBesedilom 44"/>
          <xdr:cNvSpPr txBox="1"/>
        </xdr:nvSpPr>
        <xdr:spPr>
          <a:xfrm>
            <a:off x="16073120" y="1377950"/>
            <a:ext cx="1600200" cy="463550"/>
          </a:xfrm>
          <a:prstGeom prst="rect">
            <a:avLst/>
          </a:prstGeom>
          <a:solidFill>
            <a:schemeClr val="accent1">
              <a:lumMod val="50000"/>
            </a:schemeClr>
          </a:solidFill>
          <a:ln w="76200" cmpd="sng">
            <a:solidFill>
              <a:srgbClr val="FFFF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KOPRIVE</a:t>
            </a:r>
          </a:p>
          <a:p>
            <a:pPr algn="ctr"/>
            <a:r>
              <a:rPr lang="sl-SI" sz="1200" b="1">
                <a:solidFill>
                  <a:schemeClr val="bg1"/>
                </a:solidFill>
              </a:rPr>
              <a:t>KOPRIVE</a:t>
            </a:r>
          </a:p>
          <a:p>
            <a:endParaRPr lang="sl-SI" sz="1200">
              <a:solidFill>
                <a:schemeClr val="bg1"/>
              </a:solidFill>
            </a:endParaRPr>
          </a:p>
        </xdr:txBody>
      </xdr:sp>
    </xdr:grpSp>
    <xdr:clientData/>
  </xdr:twoCellAnchor>
  <xdr:twoCellAnchor>
    <xdr:from>
      <xdr:col>38</xdr:col>
      <xdr:colOff>514349</xdr:colOff>
      <xdr:row>37</xdr:row>
      <xdr:rowOff>50800</xdr:rowOff>
    </xdr:from>
    <xdr:to>
      <xdr:col>41</xdr:col>
      <xdr:colOff>386140</xdr:colOff>
      <xdr:row>47</xdr:row>
      <xdr:rowOff>69850</xdr:rowOff>
    </xdr:to>
    <xdr:grpSp>
      <xdr:nvGrpSpPr>
        <xdr:cNvPr id="46" name="Skupina 45"/>
        <xdr:cNvGrpSpPr/>
      </xdr:nvGrpSpPr>
      <xdr:grpSpPr>
        <a:xfrm>
          <a:off x="23679149" y="7045960"/>
          <a:ext cx="1700591" cy="1847850"/>
          <a:chOff x="12966699" y="2152650"/>
          <a:chExt cx="1700591" cy="1797050"/>
        </a:xfrm>
      </xdr:grpSpPr>
      <xdr:sp macro="" textlink="">
        <xdr:nvSpPr>
          <xdr:cNvPr id="47" name="PoljeZBesedilom 46"/>
          <xdr:cNvSpPr txBox="1"/>
        </xdr:nvSpPr>
        <xdr:spPr>
          <a:xfrm>
            <a:off x="13012420" y="2152650"/>
            <a:ext cx="1600200" cy="463550"/>
          </a:xfrm>
          <a:prstGeom prst="rect">
            <a:avLst/>
          </a:prstGeom>
          <a:solidFill>
            <a:schemeClr val="accent1">
              <a:lumMod val="50000"/>
            </a:schemeClr>
          </a:solidFill>
          <a:ln w="76200" cmpd="sng">
            <a:solidFill>
              <a:srgbClr val="FFFF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MASLAČEK</a:t>
            </a:r>
          </a:p>
          <a:p>
            <a:pPr algn="ctr"/>
            <a:r>
              <a:rPr lang="sl-SI" sz="1200" b="1">
                <a:solidFill>
                  <a:schemeClr val="bg1"/>
                </a:solidFill>
              </a:rPr>
              <a:t>REGRAT</a:t>
            </a:r>
          </a:p>
          <a:p>
            <a:endParaRPr lang="sl-SI" sz="1200">
              <a:solidFill>
                <a:schemeClr val="bg1"/>
              </a:solidFill>
            </a:endParaRPr>
          </a:p>
        </xdr:txBody>
      </xdr:sp>
      <xdr:pic>
        <xdr:nvPicPr>
          <xdr:cNvPr id="48" name="Slika 47"/>
          <xdr:cNvPicPr>
            <a:picLocks noChangeAspect="1"/>
          </xdr:cNvPicPr>
        </xdr:nvPicPr>
        <xdr:blipFill rotWithShape="1">
          <a:blip xmlns:r="http://schemas.openxmlformats.org/officeDocument/2006/relationships" r:embed="rId15"/>
          <a:srcRect t="2463"/>
          <a:stretch/>
        </xdr:blipFill>
        <xdr:spPr>
          <a:xfrm>
            <a:off x="12966699" y="2679700"/>
            <a:ext cx="1700591" cy="1270000"/>
          </a:xfrm>
          <a:prstGeom prst="rect">
            <a:avLst/>
          </a:prstGeom>
        </xdr:spPr>
      </xdr:pic>
    </xdr:grpSp>
    <xdr:clientData/>
  </xdr:twoCellAnchor>
  <xdr:twoCellAnchor>
    <xdr:from>
      <xdr:col>38</xdr:col>
      <xdr:colOff>479878</xdr:colOff>
      <xdr:row>17</xdr:row>
      <xdr:rowOff>19051</xdr:rowOff>
    </xdr:from>
    <xdr:to>
      <xdr:col>41</xdr:col>
      <xdr:colOff>274138</xdr:colOff>
      <xdr:row>26</xdr:row>
      <xdr:rowOff>17213</xdr:rowOff>
    </xdr:to>
    <xdr:grpSp>
      <xdr:nvGrpSpPr>
        <xdr:cNvPr id="49" name="Skupina 48"/>
        <xdr:cNvGrpSpPr/>
      </xdr:nvGrpSpPr>
      <xdr:grpSpPr>
        <a:xfrm>
          <a:off x="23644678" y="3356611"/>
          <a:ext cx="1623060" cy="1644082"/>
          <a:chOff x="2226128" y="1689101"/>
          <a:chExt cx="1623060" cy="1598362"/>
        </a:xfrm>
      </xdr:grpSpPr>
      <xdr:pic>
        <xdr:nvPicPr>
          <xdr:cNvPr id="50" name="Slika 49" descr="Mišjakinja"/>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226128" y="2238086"/>
            <a:ext cx="1623060" cy="1049377"/>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51" name="PoljeZBesedilom 50"/>
          <xdr:cNvSpPr txBox="1"/>
        </xdr:nvSpPr>
        <xdr:spPr>
          <a:xfrm>
            <a:off x="2232660" y="1689101"/>
            <a:ext cx="1600200" cy="469900"/>
          </a:xfrm>
          <a:prstGeom prst="rect">
            <a:avLst/>
          </a:prstGeom>
          <a:solidFill>
            <a:schemeClr val="accent1">
              <a:lumMod val="50000"/>
            </a:schemeClr>
          </a:solidFill>
          <a:ln w="76200" cmpd="sng">
            <a:solidFill>
              <a:srgbClr val="FFFF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MIŠJAKINJA</a:t>
            </a:r>
          </a:p>
          <a:p>
            <a:pPr algn="ctr"/>
            <a:r>
              <a:rPr lang="sl-SI" sz="1200" b="1">
                <a:solidFill>
                  <a:schemeClr val="bg1"/>
                </a:solidFill>
              </a:rPr>
              <a:t>NAVADNA ZVEZDICA</a:t>
            </a:r>
          </a:p>
          <a:p>
            <a:endParaRPr lang="sl-SI" sz="1200">
              <a:solidFill>
                <a:schemeClr val="bg1"/>
              </a:solidFill>
            </a:endParaRPr>
          </a:p>
        </xdr:txBody>
      </xdr:sp>
    </xdr:grpSp>
    <xdr:clientData/>
  </xdr:twoCellAnchor>
  <xdr:twoCellAnchor>
    <xdr:from>
      <xdr:col>35</xdr:col>
      <xdr:colOff>425451</xdr:colOff>
      <xdr:row>27</xdr:row>
      <xdr:rowOff>69851</xdr:rowOff>
    </xdr:from>
    <xdr:to>
      <xdr:col>37</xdr:col>
      <xdr:colOff>565151</xdr:colOff>
      <xdr:row>41</xdr:row>
      <xdr:rowOff>171451</xdr:rowOff>
    </xdr:to>
    <xdr:grpSp>
      <xdr:nvGrpSpPr>
        <xdr:cNvPr id="52" name="Skupina 51"/>
        <xdr:cNvGrpSpPr/>
      </xdr:nvGrpSpPr>
      <xdr:grpSpPr>
        <a:xfrm>
          <a:off x="21761451" y="5236211"/>
          <a:ext cx="1358900" cy="2661920"/>
          <a:chOff x="17678400" y="2133600"/>
          <a:chExt cx="1630535" cy="2705101"/>
        </a:xfrm>
      </xdr:grpSpPr>
      <xdr:pic>
        <xdr:nvPicPr>
          <xdr:cNvPr id="53" name="Slika 52"/>
          <xdr:cNvPicPr>
            <a:picLocks noChangeAspect="1"/>
          </xdr:cNvPicPr>
        </xdr:nvPicPr>
        <xdr:blipFill rotWithShape="1">
          <a:blip xmlns:r="http://schemas.openxmlformats.org/officeDocument/2006/relationships" r:embed="rId17"/>
          <a:srcRect r="3133"/>
          <a:stretch/>
        </xdr:blipFill>
        <xdr:spPr>
          <a:xfrm>
            <a:off x="17691101" y="2628901"/>
            <a:ext cx="1617834" cy="2209800"/>
          </a:xfrm>
          <a:prstGeom prst="rect">
            <a:avLst/>
          </a:prstGeom>
        </xdr:spPr>
      </xdr:pic>
      <xdr:sp macro="" textlink="">
        <xdr:nvSpPr>
          <xdr:cNvPr id="54" name="PoljeZBesedilom 53"/>
          <xdr:cNvSpPr txBox="1"/>
        </xdr:nvSpPr>
        <xdr:spPr>
          <a:xfrm>
            <a:off x="17678400" y="2133600"/>
            <a:ext cx="1600200" cy="543671"/>
          </a:xfrm>
          <a:prstGeom prst="rect">
            <a:avLst/>
          </a:prstGeom>
          <a:solidFill>
            <a:schemeClr val="accent1">
              <a:lumMod val="50000"/>
            </a:schemeClr>
          </a:solidFill>
          <a:ln w="76200" cmpd="sng">
            <a:solidFill>
              <a:schemeClr val="accent6"/>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JEREBIKA</a:t>
            </a:r>
          </a:p>
          <a:p>
            <a:pPr algn="ctr"/>
            <a:r>
              <a:rPr lang="sl-SI" sz="1200" b="1">
                <a:solidFill>
                  <a:schemeClr val="bg1"/>
                </a:solidFill>
              </a:rPr>
              <a:t>JEREBIKA</a:t>
            </a:r>
          </a:p>
          <a:p>
            <a:endParaRPr lang="sl-SI" sz="1200">
              <a:solidFill>
                <a:schemeClr val="bg1"/>
              </a:solidFill>
            </a:endParaRPr>
          </a:p>
        </xdr:txBody>
      </xdr:sp>
    </xdr:grpSp>
    <xdr:clientData/>
  </xdr:twoCellAnchor>
  <xdr:twoCellAnchor>
    <xdr:from>
      <xdr:col>38</xdr:col>
      <xdr:colOff>492468</xdr:colOff>
      <xdr:row>27</xdr:row>
      <xdr:rowOff>38100</xdr:rowOff>
    </xdr:from>
    <xdr:to>
      <xdr:col>41</xdr:col>
      <xdr:colOff>280670</xdr:colOff>
      <xdr:row>36</xdr:row>
      <xdr:rowOff>33061</xdr:rowOff>
    </xdr:to>
    <xdr:grpSp>
      <xdr:nvGrpSpPr>
        <xdr:cNvPr id="55" name="Skupina 54"/>
        <xdr:cNvGrpSpPr/>
      </xdr:nvGrpSpPr>
      <xdr:grpSpPr>
        <a:xfrm>
          <a:off x="23657268" y="5204460"/>
          <a:ext cx="1617002" cy="1640881"/>
          <a:chOff x="17656518" y="3867150"/>
          <a:chExt cx="1617002" cy="1595161"/>
        </a:xfrm>
      </xdr:grpSpPr>
      <xdr:pic>
        <xdr:nvPicPr>
          <xdr:cNvPr id="56" name="Slika 55"/>
          <xdr:cNvPicPr>
            <a:picLocks noChangeAspect="1"/>
          </xdr:cNvPicPr>
        </xdr:nvPicPr>
        <xdr:blipFill>
          <a:blip xmlns:r="http://schemas.openxmlformats.org/officeDocument/2006/relationships" r:embed="rId18"/>
          <a:stretch>
            <a:fillRect/>
          </a:stretch>
        </xdr:blipFill>
        <xdr:spPr>
          <a:xfrm>
            <a:off x="17656518" y="4394201"/>
            <a:ext cx="1609382" cy="1068110"/>
          </a:xfrm>
          <a:prstGeom prst="rect">
            <a:avLst/>
          </a:prstGeom>
        </xdr:spPr>
      </xdr:pic>
      <xdr:sp macro="" textlink="">
        <xdr:nvSpPr>
          <xdr:cNvPr id="57" name="PoljeZBesedilom 56"/>
          <xdr:cNvSpPr txBox="1"/>
        </xdr:nvSpPr>
        <xdr:spPr>
          <a:xfrm>
            <a:off x="17673320" y="3867150"/>
            <a:ext cx="1600200" cy="463550"/>
          </a:xfrm>
          <a:prstGeom prst="rect">
            <a:avLst/>
          </a:prstGeom>
          <a:solidFill>
            <a:schemeClr val="accent1">
              <a:lumMod val="50000"/>
            </a:schemeClr>
          </a:solidFill>
          <a:ln w="76200" cmpd="sng">
            <a:solidFill>
              <a:srgbClr val="FFFF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sl-SI" sz="1200" b="1">
                <a:solidFill>
                  <a:schemeClr val="bg1"/>
                </a:solidFill>
              </a:rPr>
              <a:t>TUŠT</a:t>
            </a:r>
          </a:p>
          <a:p>
            <a:pPr algn="ctr"/>
            <a:r>
              <a:rPr lang="sl-SI" sz="1200" b="1">
                <a:solidFill>
                  <a:schemeClr val="bg1"/>
                </a:solidFill>
              </a:rPr>
              <a:t>NAVADNI TOLŠČAK</a:t>
            </a:r>
          </a:p>
          <a:p>
            <a:endParaRPr lang="sl-SI" sz="1200">
              <a:solidFill>
                <a:schemeClr val="bg1"/>
              </a:solidFill>
            </a:endParaRPr>
          </a:p>
        </xdr:txBody>
      </xdr:sp>
    </xdr:grpSp>
    <xdr:clientData/>
  </xdr:twoCellAnchor>
</xdr:wsDr>
</file>

<file path=xl/drawings/drawing22.xml><?xml version="1.0" encoding="utf-8"?>
<xdr:wsDr xmlns:xdr="http://schemas.openxmlformats.org/drawingml/2006/spreadsheetDrawing" xmlns:a="http://schemas.openxmlformats.org/drawingml/2006/main">
  <xdr:twoCellAnchor editAs="oneCell">
    <xdr:from>
      <xdr:col>22</xdr:col>
      <xdr:colOff>129539</xdr:colOff>
      <xdr:row>9</xdr:row>
      <xdr:rowOff>171450</xdr:rowOff>
    </xdr:from>
    <xdr:to>
      <xdr:col>39</xdr:col>
      <xdr:colOff>266700</xdr:colOff>
      <xdr:row>57</xdr:row>
      <xdr:rowOff>32946</xdr:rowOff>
    </xdr:to>
    <xdr:pic>
      <xdr:nvPicPr>
        <xdr:cNvPr id="2" name="Slika 1"/>
        <xdr:cNvPicPr>
          <a:picLocks noChangeAspect="1"/>
        </xdr:cNvPicPr>
      </xdr:nvPicPr>
      <xdr:blipFill rotWithShape="1">
        <a:blip xmlns:r="http://schemas.openxmlformats.org/officeDocument/2006/relationships" r:embed="rId1"/>
        <a:srcRect l="6288" t="2578" r="6860" b="3608"/>
        <a:stretch/>
      </xdr:blipFill>
      <xdr:spPr>
        <a:xfrm>
          <a:off x="13540739" y="1885950"/>
          <a:ext cx="10500361" cy="9005496"/>
        </a:xfrm>
        <a:prstGeom prst="rect">
          <a:avLst/>
        </a:prstGeom>
        <a:solidFill>
          <a:srgbClr val="FFFF00"/>
        </a:solidFill>
      </xdr:spPr>
    </xdr:pic>
    <xdr:clientData/>
  </xdr:twoCellAnchor>
  <xdr:twoCellAnchor editAs="oneCell">
    <xdr:from>
      <xdr:col>10</xdr:col>
      <xdr:colOff>342900</xdr:colOff>
      <xdr:row>59</xdr:row>
      <xdr:rowOff>148590</xdr:rowOff>
    </xdr:from>
    <xdr:to>
      <xdr:col>32</xdr:col>
      <xdr:colOff>576273</xdr:colOff>
      <xdr:row>121</xdr:row>
      <xdr:rowOff>22385</xdr:rowOff>
    </xdr:to>
    <xdr:pic>
      <xdr:nvPicPr>
        <xdr:cNvPr id="3" name="Slika 2"/>
        <xdr:cNvPicPr>
          <a:picLocks noChangeAspect="1"/>
        </xdr:cNvPicPr>
      </xdr:nvPicPr>
      <xdr:blipFill>
        <a:blip xmlns:r="http://schemas.openxmlformats.org/officeDocument/2006/relationships" r:embed="rId2"/>
        <a:stretch>
          <a:fillRect/>
        </a:stretch>
      </xdr:blipFill>
      <xdr:spPr>
        <a:xfrm>
          <a:off x="6438900" y="11388090"/>
          <a:ext cx="13644573" cy="11684795"/>
        </a:xfrm>
        <a:prstGeom prst="rect">
          <a:avLst/>
        </a:prstGeom>
      </xdr:spPr>
    </xdr:pic>
    <xdr:clientData/>
  </xdr:twoCellAnchor>
</xdr:wsDr>
</file>

<file path=xl/theme/theme1.xml><?xml version="1.0" encoding="utf-8"?>
<a:theme xmlns:a="http://schemas.openxmlformats.org/drawingml/2006/main" name="Officeova tema">
  <a:themeElements>
    <a:clrScheme name="Pisarna">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Pisarna">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Pisarna">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BY35"/>
  <sheetViews>
    <sheetView showGridLines="0" showRowColHeaders="0" tabSelected="1" topLeftCell="A2" zoomScale="70" zoomScaleNormal="70" workbookViewId="0">
      <selection activeCell="A13" sqref="A13:AB13"/>
    </sheetView>
  </sheetViews>
  <sheetFormatPr defaultRowHeight="14.4" x14ac:dyDescent="0.3"/>
  <cols>
    <col min="30" max="30" width="27.5546875" customWidth="1"/>
    <col min="31" max="31" width="8.6640625" customWidth="1"/>
  </cols>
  <sheetData>
    <row r="7" spans="1:77" ht="25.8" x14ac:dyDescent="0.5">
      <c r="A7" s="61" t="s">
        <v>142</v>
      </c>
      <c r="B7" s="64"/>
      <c r="C7" s="64"/>
      <c r="D7" s="64"/>
      <c r="E7" s="64"/>
      <c r="F7" s="64"/>
      <c r="G7" s="64"/>
      <c r="H7" s="64"/>
      <c r="I7" s="64"/>
      <c r="J7" s="64"/>
      <c r="K7" s="64"/>
      <c r="L7" s="64"/>
      <c r="M7" s="64"/>
      <c r="N7" s="64"/>
      <c r="O7" s="64"/>
      <c r="P7" s="64"/>
      <c r="Q7" s="64"/>
      <c r="R7" s="64"/>
      <c r="S7" s="64"/>
      <c r="T7" s="64"/>
      <c r="U7" s="64"/>
      <c r="V7" s="64"/>
      <c r="W7" s="64"/>
      <c r="X7" s="64"/>
      <c r="Y7" s="64"/>
      <c r="Z7" s="64"/>
      <c r="AA7" s="64"/>
      <c r="AB7" s="65"/>
      <c r="AC7" s="31" t="s">
        <v>38</v>
      </c>
      <c r="AD7" s="55" t="s">
        <v>124</v>
      </c>
      <c r="AE7" s="54" t="s">
        <v>123</v>
      </c>
      <c r="BY7" s="53" t="s">
        <v>75</v>
      </c>
    </row>
    <row r="8" spans="1:77" ht="25.8" x14ac:dyDescent="0.5">
      <c r="A8" s="58" t="s">
        <v>121</v>
      </c>
      <c r="B8" s="59"/>
      <c r="C8" s="59"/>
      <c r="D8" s="59"/>
      <c r="E8" s="59"/>
      <c r="F8" s="59"/>
      <c r="G8" s="59"/>
      <c r="H8" s="59"/>
      <c r="I8" s="59"/>
      <c r="J8" s="59"/>
      <c r="K8" s="59"/>
      <c r="L8" s="59"/>
      <c r="M8" s="59"/>
      <c r="N8" s="59"/>
      <c r="O8" s="59"/>
      <c r="P8" s="59"/>
      <c r="Q8" s="59"/>
      <c r="R8" s="59"/>
      <c r="S8" s="59"/>
      <c r="T8" s="59"/>
      <c r="U8" s="59"/>
      <c r="V8" s="59"/>
      <c r="W8" s="59"/>
      <c r="X8" s="59"/>
      <c r="Y8" s="59"/>
      <c r="Z8" s="59"/>
      <c r="AA8" s="59"/>
      <c r="AB8" s="60"/>
      <c r="AC8" s="31" t="s">
        <v>49</v>
      </c>
      <c r="AD8" s="57" t="s">
        <v>125</v>
      </c>
      <c r="AE8" s="52" t="s">
        <v>123</v>
      </c>
      <c r="BY8" s="50" t="s">
        <v>73</v>
      </c>
    </row>
    <row r="9" spans="1:77" ht="25.8" x14ac:dyDescent="0.5">
      <c r="A9" s="61" t="s">
        <v>126</v>
      </c>
      <c r="B9" s="62"/>
      <c r="C9" s="62"/>
      <c r="D9" s="62"/>
      <c r="E9" s="62"/>
      <c r="F9" s="62"/>
      <c r="G9" s="62"/>
      <c r="H9" s="62"/>
      <c r="I9" s="62"/>
      <c r="J9" s="62"/>
      <c r="K9" s="62"/>
      <c r="L9" s="62"/>
      <c r="M9" s="62"/>
      <c r="N9" s="62"/>
      <c r="O9" s="62"/>
      <c r="P9" s="62"/>
      <c r="Q9" s="62"/>
      <c r="R9" s="62"/>
      <c r="S9" s="62"/>
      <c r="T9" s="62"/>
      <c r="U9" s="62"/>
      <c r="V9" s="62"/>
      <c r="W9" s="62"/>
      <c r="X9" s="62"/>
      <c r="Y9" s="62"/>
      <c r="Z9" s="62"/>
      <c r="AA9" s="62"/>
      <c r="AB9" s="63"/>
      <c r="AC9" s="31" t="s">
        <v>54</v>
      </c>
      <c r="AD9" s="55" t="s">
        <v>127</v>
      </c>
      <c r="AE9" s="54" t="s">
        <v>123</v>
      </c>
      <c r="BY9" s="53" t="s">
        <v>83</v>
      </c>
    </row>
    <row r="10" spans="1:77" ht="25.8" x14ac:dyDescent="0.5">
      <c r="A10" s="58" t="s">
        <v>104</v>
      </c>
      <c r="B10" s="59"/>
      <c r="C10" s="59"/>
      <c r="D10" s="59"/>
      <c r="E10" s="59"/>
      <c r="F10" s="59"/>
      <c r="G10" s="59"/>
      <c r="H10" s="59"/>
      <c r="I10" s="59"/>
      <c r="J10" s="59"/>
      <c r="K10" s="59"/>
      <c r="L10" s="59"/>
      <c r="M10" s="59"/>
      <c r="N10" s="59"/>
      <c r="O10" s="59"/>
      <c r="P10" s="59"/>
      <c r="Q10" s="59"/>
      <c r="R10" s="59"/>
      <c r="S10" s="59"/>
      <c r="T10" s="59"/>
      <c r="U10" s="59"/>
      <c r="V10" s="59"/>
      <c r="W10" s="59"/>
      <c r="X10" s="59"/>
      <c r="Y10" s="59"/>
      <c r="Z10" s="59"/>
      <c r="AA10" s="59"/>
      <c r="AB10" s="60"/>
      <c r="AC10" s="31" t="s">
        <v>43</v>
      </c>
      <c r="AD10" s="57" t="s">
        <v>128</v>
      </c>
      <c r="AE10" s="52" t="s">
        <v>123</v>
      </c>
      <c r="BY10" s="50" t="s">
        <v>77</v>
      </c>
    </row>
    <row r="11" spans="1:77" ht="25.8" x14ac:dyDescent="0.5">
      <c r="A11" s="61" t="s">
        <v>105</v>
      </c>
      <c r="B11" s="62"/>
      <c r="C11" s="62"/>
      <c r="D11" s="62"/>
      <c r="E11" s="62"/>
      <c r="F11" s="62"/>
      <c r="G11" s="62"/>
      <c r="H11" s="62"/>
      <c r="I11" s="62"/>
      <c r="J11" s="62"/>
      <c r="K11" s="62"/>
      <c r="L11" s="62"/>
      <c r="M11" s="62"/>
      <c r="N11" s="62"/>
      <c r="O11" s="62"/>
      <c r="P11" s="62"/>
      <c r="Q11" s="62"/>
      <c r="R11" s="62"/>
      <c r="S11" s="62"/>
      <c r="T11" s="62"/>
      <c r="U11" s="62"/>
      <c r="V11" s="62"/>
      <c r="W11" s="62"/>
      <c r="X11" s="62"/>
      <c r="Y11" s="62"/>
      <c r="Z11" s="62"/>
      <c r="AA11" s="62"/>
      <c r="AB11" s="63"/>
      <c r="AC11" s="31" t="s">
        <v>45</v>
      </c>
      <c r="AD11" s="55" t="s">
        <v>129</v>
      </c>
      <c r="AE11" s="54" t="s">
        <v>123</v>
      </c>
      <c r="BY11" s="53" t="s">
        <v>81</v>
      </c>
    </row>
    <row r="12" spans="1:77" ht="25.8" x14ac:dyDescent="0.5">
      <c r="A12" s="58" t="s">
        <v>115</v>
      </c>
      <c r="B12" s="59"/>
      <c r="C12" s="59"/>
      <c r="D12" s="59"/>
      <c r="E12" s="59"/>
      <c r="F12" s="59"/>
      <c r="G12" s="59"/>
      <c r="H12" s="59"/>
      <c r="I12" s="59"/>
      <c r="J12" s="59"/>
      <c r="K12" s="59"/>
      <c r="L12" s="59"/>
      <c r="M12" s="59"/>
      <c r="N12" s="59"/>
      <c r="O12" s="59"/>
      <c r="P12" s="59"/>
      <c r="Q12" s="59"/>
      <c r="R12" s="59"/>
      <c r="S12" s="59"/>
      <c r="T12" s="59"/>
      <c r="U12" s="59"/>
      <c r="V12" s="59"/>
      <c r="W12" s="59"/>
      <c r="X12" s="59"/>
      <c r="Y12" s="59"/>
      <c r="Z12" s="59"/>
      <c r="AA12" s="59"/>
      <c r="AB12" s="60"/>
      <c r="AC12" s="42" t="s">
        <v>42</v>
      </c>
      <c r="AD12" s="57" t="s">
        <v>130</v>
      </c>
      <c r="AE12" s="52" t="s">
        <v>123</v>
      </c>
      <c r="BY12" s="51" t="s">
        <v>82</v>
      </c>
    </row>
    <row r="13" spans="1:77" ht="25.8" x14ac:dyDescent="0.5">
      <c r="A13" s="61" t="s">
        <v>106</v>
      </c>
      <c r="B13" s="62"/>
      <c r="C13" s="62"/>
      <c r="D13" s="62"/>
      <c r="E13" s="62"/>
      <c r="F13" s="62"/>
      <c r="G13" s="62"/>
      <c r="H13" s="62"/>
      <c r="I13" s="62"/>
      <c r="J13" s="62"/>
      <c r="K13" s="62"/>
      <c r="L13" s="62"/>
      <c r="M13" s="62"/>
      <c r="N13" s="62"/>
      <c r="O13" s="62"/>
      <c r="P13" s="62"/>
      <c r="Q13" s="62"/>
      <c r="R13" s="62"/>
      <c r="S13" s="62"/>
      <c r="T13" s="62"/>
      <c r="U13" s="62"/>
      <c r="V13" s="62"/>
      <c r="W13" s="62"/>
      <c r="X13" s="62"/>
      <c r="Y13" s="62"/>
      <c r="Z13" s="62"/>
      <c r="AA13" s="62"/>
      <c r="AB13" s="63"/>
      <c r="AC13" s="31" t="s">
        <v>63</v>
      </c>
      <c r="AD13" s="56" t="s">
        <v>131</v>
      </c>
      <c r="AE13" s="54" t="s">
        <v>123</v>
      </c>
      <c r="BY13" s="53" t="s">
        <v>80</v>
      </c>
    </row>
    <row r="14" spans="1:77" ht="25.8" x14ac:dyDescent="0.5">
      <c r="A14" s="58" t="s">
        <v>107</v>
      </c>
      <c r="B14" s="59"/>
      <c r="C14" s="59"/>
      <c r="D14" s="59"/>
      <c r="E14" s="59"/>
      <c r="F14" s="59"/>
      <c r="G14" s="59"/>
      <c r="H14" s="59"/>
      <c r="I14" s="59"/>
      <c r="J14" s="59"/>
      <c r="K14" s="59"/>
      <c r="L14" s="59"/>
      <c r="M14" s="59"/>
      <c r="N14" s="59"/>
      <c r="O14" s="59"/>
      <c r="P14" s="59"/>
      <c r="Q14" s="59"/>
      <c r="R14" s="59"/>
      <c r="S14" s="59"/>
      <c r="T14" s="59"/>
      <c r="U14" s="59"/>
      <c r="V14" s="59"/>
      <c r="W14" s="59"/>
      <c r="X14" s="59"/>
      <c r="Y14" s="59"/>
      <c r="Z14" s="59"/>
      <c r="AA14" s="59"/>
      <c r="AB14" s="60"/>
      <c r="AC14" s="31" t="s">
        <v>52</v>
      </c>
      <c r="AD14" s="57" t="s">
        <v>132</v>
      </c>
      <c r="AE14" s="52" t="s">
        <v>123</v>
      </c>
      <c r="BY14" s="50" t="s">
        <v>78</v>
      </c>
    </row>
    <row r="15" spans="1:77" ht="25.8" x14ac:dyDescent="0.5">
      <c r="A15" s="61" t="s">
        <v>108</v>
      </c>
      <c r="B15" s="62"/>
      <c r="C15" s="62"/>
      <c r="D15" s="62"/>
      <c r="E15" s="62"/>
      <c r="F15" s="62"/>
      <c r="G15" s="62"/>
      <c r="H15" s="62"/>
      <c r="I15" s="62"/>
      <c r="J15" s="62"/>
      <c r="K15" s="62"/>
      <c r="L15" s="62"/>
      <c r="M15" s="62"/>
      <c r="N15" s="62"/>
      <c r="O15" s="62"/>
      <c r="P15" s="62"/>
      <c r="Q15" s="62"/>
      <c r="R15" s="62"/>
      <c r="S15" s="62"/>
      <c r="T15" s="62"/>
      <c r="U15" s="62"/>
      <c r="V15" s="62"/>
      <c r="W15" s="62"/>
      <c r="X15" s="62"/>
      <c r="Y15" s="62"/>
      <c r="Z15" s="62"/>
      <c r="AA15" s="62"/>
      <c r="AB15" s="63"/>
      <c r="AC15" s="31" t="s">
        <v>56</v>
      </c>
      <c r="AD15" s="55" t="s">
        <v>133</v>
      </c>
      <c r="AE15" s="54" t="s">
        <v>123</v>
      </c>
      <c r="BY15" s="53" t="s">
        <v>102</v>
      </c>
    </row>
    <row r="16" spans="1:77" ht="25.8" x14ac:dyDescent="0.5">
      <c r="A16" s="58" t="s">
        <v>109</v>
      </c>
      <c r="B16" s="59"/>
      <c r="C16" s="59"/>
      <c r="D16" s="59"/>
      <c r="E16" s="59"/>
      <c r="F16" s="59"/>
      <c r="G16" s="59"/>
      <c r="H16" s="59"/>
      <c r="I16" s="59"/>
      <c r="J16" s="59"/>
      <c r="K16" s="59"/>
      <c r="L16" s="59"/>
      <c r="M16" s="59"/>
      <c r="N16" s="59"/>
      <c r="O16" s="59"/>
      <c r="P16" s="59"/>
      <c r="Q16" s="59"/>
      <c r="R16" s="59"/>
      <c r="S16" s="59"/>
      <c r="T16" s="59"/>
      <c r="U16" s="59"/>
      <c r="V16" s="59"/>
      <c r="W16" s="59"/>
      <c r="X16" s="59"/>
      <c r="Y16" s="59"/>
      <c r="Z16" s="59"/>
      <c r="AA16" s="59"/>
      <c r="AB16" s="60"/>
      <c r="AC16" s="32" t="s">
        <v>38</v>
      </c>
      <c r="AD16" s="57" t="s">
        <v>134</v>
      </c>
      <c r="AE16" s="52" t="s">
        <v>123</v>
      </c>
      <c r="BY16" s="50" t="s">
        <v>74</v>
      </c>
    </row>
    <row r="17" spans="1:77" ht="25.8" x14ac:dyDescent="0.5">
      <c r="A17" s="61" t="s">
        <v>110</v>
      </c>
      <c r="B17" s="62"/>
      <c r="C17" s="62"/>
      <c r="D17" s="62"/>
      <c r="E17" s="62"/>
      <c r="F17" s="62"/>
      <c r="G17" s="62"/>
      <c r="H17" s="62"/>
      <c r="I17" s="62"/>
      <c r="J17" s="62"/>
      <c r="K17" s="62"/>
      <c r="L17" s="62"/>
      <c r="M17" s="62"/>
      <c r="N17" s="62"/>
      <c r="O17" s="62"/>
      <c r="P17" s="62"/>
      <c r="Q17" s="62"/>
      <c r="R17" s="62"/>
      <c r="S17" s="62"/>
      <c r="T17" s="62"/>
      <c r="U17" s="62"/>
      <c r="V17" s="62"/>
      <c r="W17" s="62"/>
      <c r="X17" s="62"/>
      <c r="Y17" s="62"/>
      <c r="Z17" s="62"/>
      <c r="AA17" s="62"/>
      <c r="AB17" s="63"/>
      <c r="AC17" s="32" t="s">
        <v>49</v>
      </c>
      <c r="AD17" s="55" t="s">
        <v>135</v>
      </c>
      <c r="AE17" s="54" t="s">
        <v>123</v>
      </c>
      <c r="BY17" s="53" t="s">
        <v>84</v>
      </c>
    </row>
    <row r="18" spans="1:77" ht="25.8" x14ac:dyDescent="0.5">
      <c r="A18" s="58" t="s">
        <v>111</v>
      </c>
      <c r="B18" s="59"/>
      <c r="C18" s="59"/>
      <c r="D18" s="59"/>
      <c r="E18" s="59"/>
      <c r="F18" s="59"/>
      <c r="G18" s="59"/>
      <c r="H18" s="59"/>
      <c r="I18" s="59"/>
      <c r="J18" s="59"/>
      <c r="K18" s="59"/>
      <c r="L18" s="59"/>
      <c r="M18" s="59"/>
      <c r="N18" s="59"/>
      <c r="O18" s="59"/>
      <c r="P18" s="59"/>
      <c r="Q18" s="59"/>
      <c r="R18" s="59"/>
      <c r="S18" s="59"/>
      <c r="T18" s="59"/>
      <c r="U18" s="59"/>
      <c r="V18" s="59"/>
      <c r="W18" s="59"/>
      <c r="X18" s="59"/>
      <c r="Y18" s="59"/>
      <c r="Z18" s="59"/>
      <c r="AA18" s="59"/>
      <c r="AB18" s="60"/>
      <c r="AC18" s="32" t="s">
        <v>54</v>
      </c>
      <c r="AD18" s="57" t="s">
        <v>136</v>
      </c>
      <c r="AE18" s="52" t="s">
        <v>123</v>
      </c>
      <c r="BY18" s="50" t="s">
        <v>24</v>
      </c>
    </row>
    <row r="19" spans="1:77" ht="25.8" x14ac:dyDescent="0.5">
      <c r="A19" s="61" t="s">
        <v>112</v>
      </c>
      <c r="B19" s="62"/>
      <c r="C19" s="62"/>
      <c r="D19" s="62"/>
      <c r="E19" s="62"/>
      <c r="F19" s="62"/>
      <c r="G19" s="62"/>
      <c r="H19" s="62"/>
      <c r="I19" s="62"/>
      <c r="J19" s="62"/>
      <c r="K19" s="62"/>
      <c r="L19" s="62"/>
      <c r="M19" s="62"/>
      <c r="N19" s="62"/>
      <c r="O19" s="62"/>
      <c r="P19" s="62"/>
      <c r="Q19" s="62"/>
      <c r="R19" s="62"/>
      <c r="S19" s="62"/>
      <c r="T19" s="62"/>
      <c r="U19" s="62"/>
      <c r="V19" s="62"/>
      <c r="W19" s="62"/>
      <c r="X19" s="62"/>
      <c r="Y19" s="62"/>
      <c r="Z19" s="62"/>
      <c r="AA19" s="62"/>
      <c r="AB19" s="63"/>
      <c r="AC19" s="32" t="s">
        <v>43</v>
      </c>
      <c r="AD19" s="55" t="s">
        <v>137</v>
      </c>
      <c r="AE19" s="54" t="s">
        <v>123</v>
      </c>
      <c r="BY19" s="53" t="s">
        <v>79</v>
      </c>
    </row>
    <row r="20" spans="1:77" ht="25.8" x14ac:dyDescent="0.5">
      <c r="A20" s="58" t="s">
        <v>143</v>
      </c>
      <c r="B20" s="59"/>
      <c r="C20" s="59"/>
      <c r="D20" s="59"/>
      <c r="E20" s="59"/>
      <c r="F20" s="59"/>
      <c r="G20" s="59"/>
      <c r="H20" s="59"/>
      <c r="I20" s="59"/>
      <c r="J20" s="59"/>
      <c r="K20" s="59"/>
      <c r="L20" s="59"/>
      <c r="M20" s="59"/>
      <c r="N20" s="59"/>
      <c r="O20" s="59"/>
      <c r="P20" s="59"/>
      <c r="Q20" s="59"/>
      <c r="R20" s="59"/>
      <c r="S20" s="59"/>
      <c r="T20" s="59"/>
      <c r="U20" s="59"/>
      <c r="V20" s="59"/>
      <c r="W20" s="59"/>
      <c r="X20" s="59"/>
      <c r="Y20" s="59"/>
      <c r="Z20" s="59"/>
      <c r="AA20" s="59"/>
      <c r="AB20" s="60"/>
      <c r="AC20" s="32" t="s">
        <v>45</v>
      </c>
      <c r="AD20" s="57" t="s">
        <v>138</v>
      </c>
      <c r="AE20" s="52" t="s">
        <v>123</v>
      </c>
      <c r="BY20" s="50" t="s">
        <v>72</v>
      </c>
    </row>
    <row r="21" spans="1:77" ht="25.8" x14ac:dyDescent="0.5">
      <c r="A21" s="61" t="s">
        <v>116</v>
      </c>
      <c r="B21" s="62"/>
      <c r="C21" s="62"/>
      <c r="D21" s="62"/>
      <c r="E21" s="62"/>
      <c r="F21" s="62"/>
      <c r="G21" s="62"/>
      <c r="H21" s="62"/>
      <c r="I21" s="62"/>
      <c r="J21" s="62"/>
      <c r="K21" s="62"/>
      <c r="L21" s="62"/>
      <c r="M21" s="62"/>
      <c r="N21" s="62"/>
      <c r="O21" s="62"/>
      <c r="P21" s="62"/>
      <c r="Q21" s="62"/>
      <c r="R21" s="62"/>
      <c r="S21" s="62"/>
      <c r="T21" s="62"/>
      <c r="U21" s="62"/>
      <c r="V21" s="62"/>
      <c r="W21" s="62"/>
      <c r="X21" s="62"/>
      <c r="Y21" s="62"/>
      <c r="Z21" s="62"/>
      <c r="AA21" s="62"/>
      <c r="AB21" s="63"/>
      <c r="AC21" s="32" t="s">
        <v>42</v>
      </c>
      <c r="AD21" s="55" t="s">
        <v>139</v>
      </c>
      <c r="AE21" s="54" t="s">
        <v>123</v>
      </c>
      <c r="BY21" s="53" t="s">
        <v>89</v>
      </c>
    </row>
    <row r="22" spans="1:77" ht="25.8" x14ac:dyDescent="0.5">
      <c r="A22" s="58" t="s">
        <v>113</v>
      </c>
      <c r="B22" s="59"/>
      <c r="C22" s="59"/>
      <c r="D22" s="59"/>
      <c r="E22" s="59"/>
      <c r="F22" s="59"/>
      <c r="G22" s="59"/>
      <c r="H22" s="59"/>
      <c r="I22" s="59"/>
      <c r="J22" s="59"/>
      <c r="K22" s="59"/>
      <c r="L22" s="59"/>
      <c r="M22" s="59"/>
      <c r="N22" s="59"/>
      <c r="O22" s="59"/>
      <c r="P22" s="59"/>
      <c r="Q22" s="59"/>
      <c r="R22" s="59"/>
      <c r="S22" s="59"/>
      <c r="T22" s="59"/>
      <c r="U22" s="59"/>
      <c r="V22" s="59"/>
      <c r="W22" s="59"/>
      <c r="X22" s="59"/>
      <c r="Y22" s="59"/>
      <c r="Z22" s="59"/>
      <c r="AA22" s="59"/>
      <c r="AB22" s="60"/>
      <c r="AC22" s="32" t="s">
        <v>63</v>
      </c>
      <c r="AD22" s="57" t="s">
        <v>141</v>
      </c>
      <c r="AE22" s="52" t="s">
        <v>123</v>
      </c>
      <c r="BY22" s="50" t="s">
        <v>70</v>
      </c>
    </row>
    <row r="23" spans="1:77" ht="25.8" x14ac:dyDescent="0.5">
      <c r="A23" s="61" t="s">
        <v>114</v>
      </c>
      <c r="B23" s="62"/>
      <c r="C23" s="62"/>
      <c r="D23" s="62"/>
      <c r="E23" s="62"/>
      <c r="F23" s="62"/>
      <c r="G23" s="62"/>
      <c r="H23" s="62"/>
      <c r="I23" s="62"/>
      <c r="J23" s="62"/>
      <c r="K23" s="62"/>
      <c r="L23" s="62"/>
      <c r="M23" s="62"/>
      <c r="N23" s="62"/>
      <c r="O23" s="62"/>
      <c r="P23" s="62"/>
      <c r="Q23" s="62"/>
      <c r="R23" s="62"/>
      <c r="S23" s="62"/>
      <c r="T23" s="62"/>
      <c r="U23" s="62"/>
      <c r="V23" s="62"/>
      <c r="W23" s="62"/>
      <c r="X23" s="62"/>
      <c r="Y23" s="62"/>
      <c r="Z23" s="62"/>
      <c r="AA23" s="62"/>
      <c r="AB23" s="63"/>
      <c r="AC23" s="32" t="s">
        <v>52</v>
      </c>
      <c r="AD23" s="55" t="s">
        <v>140</v>
      </c>
      <c r="AE23" s="54" t="s">
        <v>123</v>
      </c>
      <c r="BY23" s="53" t="s">
        <v>90</v>
      </c>
    </row>
    <row r="26" spans="1:77" x14ac:dyDescent="0.3">
      <c r="A26" s="43"/>
    </row>
    <row r="35" spans="10:10" x14ac:dyDescent="0.3">
      <c r="J35" s="44"/>
    </row>
  </sheetData>
  <mergeCells count="17">
    <mergeCell ref="A23:AB23"/>
    <mergeCell ref="A7:AB7"/>
    <mergeCell ref="A8:AB8"/>
    <mergeCell ref="A9:AB9"/>
    <mergeCell ref="A10:AB10"/>
    <mergeCell ref="A11:AB11"/>
    <mergeCell ref="A12:AB12"/>
    <mergeCell ref="A19:AB19"/>
    <mergeCell ref="A20:AB20"/>
    <mergeCell ref="A21:AB21"/>
    <mergeCell ref="A22:AB22"/>
    <mergeCell ref="A18:AB18"/>
    <mergeCell ref="A15:AB15"/>
    <mergeCell ref="A17:AB17"/>
    <mergeCell ref="A13:AB13"/>
    <mergeCell ref="A14:AB14"/>
    <mergeCell ref="A16:AB16"/>
  </mergeCells>
  <hyperlinks>
    <hyperlink ref="A7:AB7" location="PUZLA!A1" display="Sa kojim prvim slovom počinje država u Srednoj  Evropi koja graniči sa Austrijom, Slovačkom, Ukrajinom, Rumunjskom, Srbijom, Hrvatskom i Slovenijom."/>
    <hyperlink ref="A9:AB9" location="PUZLA!A1" display="Sa kojim prvim slovom počne srpski kantautor, pjesnik … poznat po baladama, šansonama, koje ispunja duh vojvođanskih prostora i ugođaja "/>
    <hyperlink ref="A8:AB8" location="PUZLA!A1" display="Sa kojim prvim slovom počinje glavni i najmnogoljudniji je grad, odnosno federalni subjekt Rusije."/>
    <hyperlink ref="A10:AB10" location="PUZLA!A1" display="Sa kojim prvim slovom počinje država u istočnoj Aziji, koja je poznata kao najmnogoljudnija zemlja svijeta"/>
    <hyperlink ref="A11:AB11" location="PUZLA!A1" display="Sa kojim prvim slovom počne engleski nogometni klub koji svoje domaće utakmice igra na stadionu Old Trafford"/>
    <hyperlink ref="A12:AB12" location="PUZLA!A1" display="Sa kojim prvim slovom počinje djelatnosti, koja obuhvaća opće i praktične postupke koji osiguravaju dobro zdravlje i čistoću"/>
    <hyperlink ref="A13:AB13" location="PUZLA!A1" display="Sa kojim prvim slovom počinje izumrli jezik koji spada u skupinu italskih jezika, a javlja se kao predak svih današnjih romanskih jezika "/>
    <hyperlink ref="A14:AB14" location="PUZLA!A1" display="Sa kojim prvim slovom počinju živa biča uključujući i organizme kao drveće, cvijeće, bilje i paprati "/>
    <hyperlink ref="A15:AB15" location="PUZLA!A1" display="Sa kojim prvim slovom počne vodom ispunjena prirodna depresija na kopnu, koja nema neposredne veze s morem"/>
    <hyperlink ref="A16:AB16" location="PUZLA!A1" display="Sa kojim prvim slovom počinje relativno veliko i stalno urbano naselje u kojem većina populacije živi od industrije, trgovine i servisnih djelatnosti"/>
    <hyperlink ref="A17:AB17" location="PUZLA!A1" display="Sa kojim prvim slovom počinje jedan od najznačajnijih romanskih naroda nastanjen danas u Italiji i susjednim europskim i prekomorskim zemljama "/>
    <hyperlink ref="A18:AB18" location="PUZLA!A1" display="Sa kojim prvim slovom počne glavni i najveći grad Francuske "/>
    <hyperlink ref="A19:AB19" location="PUZLA!A1" display="Sa kojim prvim slovom počinje legendarni grčki pjesnik, za kojega se ne zna točno kada je živio, pretpostavlja se u 7. i 8. st. pr. Kr., napisao epove Ilijada i Odiseja"/>
    <hyperlink ref="A20:AB20" location="PUZLA!A1" display="Sa kojim prvim slovom počninje iz Torina najtrofejniji je i najpopularniji talijanski nogometni klub "/>
    <hyperlink ref="A21:AB21" location="PUZLA!A1" display="Sa kojim prvim slovom počne u grčkoj mitologiji boginje su zaštitnice pjesništva, umjetnosti i znanosti "/>
    <hyperlink ref="A22:AB22" location="PUZLA!A1" display="Sa kojim prvim slovom počinje porodica kukaca koja živi u velikim zadružnim zajednicama, koji imaju otrovnu žlijezdu koja uglavnom izlučuje mravlju kiselinu"/>
    <hyperlink ref="A23:AB23" location="PUZLA!A1" display="Sa kojim prvim slovom počinje vladar, odnosno državni poglavar u državi koja je po državnom uređenju carstvo"/>
  </hyperlinks>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W138"/>
  <sheetViews>
    <sheetView showGridLines="0" showRowColHeaders="0" topLeftCell="A4" zoomScale="80" zoomScaleNormal="80" workbookViewId="0"/>
  </sheetViews>
  <sheetFormatPr defaultRowHeight="14.4" x14ac:dyDescent="0.3"/>
  <cols>
    <col min="1" max="111" width="5.44140625" customWidth="1"/>
  </cols>
  <sheetData>
    <row r="1" spans="1:24" ht="24.45" customHeight="1" x14ac:dyDescent="0.35">
      <c r="A1" s="30"/>
    </row>
    <row r="2" spans="1:24" ht="24.45" customHeight="1" x14ac:dyDescent="0.3"/>
    <row r="3" spans="1:24" ht="24.45" customHeight="1" x14ac:dyDescent="0.3"/>
    <row r="4" spans="1:24" ht="24.45" customHeight="1" x14ac:dyDescent="0.3"/>
    <row r="5" spans="1:24" ht="24.45" customHeight="1" x14ac:dyDescent="0.3"/>
    <row r="6" spans="1:24" ht="24.45" customHeight="1" x14ac:dyDescent="0.3">
      <c r="T6" s="47" t="str">
        <f>IF(pitanja!AC12=pitanja!BY12,"6H","6X")</f>
        <v>6X</v>
      </c>
    </row>
    <row r="7" spans="1:24" ht="24.45" customHeight="1" x14ac:dyDescent="0.3">
      <c r="G7" s="47" t="str">
        <f>IF(pitanja!AC14=pitanja!BY14,"8B","8X")</f>
        <v>8X</v>
      </c>
      <c r="T7" s="33" t="s">
        <v>1</v>
      </c>
    </row>
    <row r="8" spans="1:24" ht="24.45" customHeight="1" x14ac:dyDescent="0.3">
      <c r="G8" s="37" t="s">
        <v>4</v>
      </c>
      <c r="P8" s="48" t="str">
        <f>IF(pitanja!AC7=pitanja!BY7,"1M","1X")</f>
        <v>1X</v>
      </c>
      <c r="T8" s="33" t="s">
        <v>2</v>
      </c>
    </row>
    <row r="9" spans="1:24" ht="24.45" customHeight="1" x14ac:dyDescent="0.4">
      <c r="B9" s="24"/>
      <c r="G9" s="33" t="s">
        <v>1</v>
      </c>
      <c r="I9" s="49" t="str">
        <f>IF(pitanja!AC18=pitanja!BY18,"3P","3X")</f>
        <v>3X</v>
      </c>
      <c r="J9" s="33" t="s">
        <v>7</v>
      </c>
      <c r="K9" s="33" t="s">
        <v>9</v>
      </c>
      <c r="L9" s="33" t="s">
        <v>4</v>
      </c>
      <c r="M9" s="33" t="s">
        <v>12</v>
      </c>
      <c r="N9" s="27" t="s">
        <v>2</v>
      </c>
      <c r="O9" s="26" t="s">
        <v>8</v>
      </c>
      <c r="P9" s="33" t="s">
        <v>2</v>
      </c>
      <c r="Q9" s="33" t="s">
        <v>13</v>
      </c>
      <c r="R9" s="33" t="s">
        <v>9</v>
      </c>
      <c r="S9" s="33" t="s">
        <v>2</v>
      </c>
      <c r="T9" s="33" t="s">
        <v>6</v>
      </c>
    </row>
    <row r="10" spans="1:24" ht="24.45" customHeight="1" x14ac:dyDescent="0.3">
      <c r="G10" s="33" t="s">
        <v>4</v>
      </c>
      <c r="P10" s="33" t="s">
        <v>25</v>
      </c>
    </row>
    <row r="11" spans="1:24" ht="24.45" customHeight="1" x14ac:dyDescent="0.3">
      <c r="G11" s="33" t="s">
        <v>3</v>
      </c>
      <c r="P11" s="33" t="s">
        <v>3</v>
      </c>
      <c r="U11" s="47" t="str">
        <f>IF(pitanja!AC13=pitanja!BY13,"7L","7X")</f>
        <v>7X</v>
      </c>
    </row>
    <row r="12" spans="1:24" ht="24.45" customHeight="1" x14ac:dyDescent="0.3">
      <c r="E12" s="49" t="str">
        <f>IF(pitanja!AC23=pitanja!BY23,"8C","8X")</f>
        <v>8X</v>
      </c>
      <c r="F12" s="33" t="s">
        <v>1</v>
      </c>
      <c r="G12" s="33" t="s">
        <v>6</v>
      </c>
      <c r="H12" s="27" t="s">
        <v>7</v>
      </c>
      <c r="I12" s="26" t="s">
        <v>9</v>
      </c>
      <c r="J12" s="33" t="s">
        <v>1</v>
      </c>
      <c r="K12" s="33" t="s">
        <v>6</v>
      </c>
      <c r="N12" s="49" t="str">
        <f>IF(pitanja!AC19=pitanja!BY19,"4H","4X")</f>
        <v>4X</v>
      </c>
      <c r="O12" s="25" t="s">
        <v>12</v>
      </c>
      <c r="P12" s="33" t="s">
        <v>2</v>
      </c>
      <c r="Q12" s="25" t="s">
        <v>14</v>
      </c>
      <c r="R12" s="25" t="s">
        <v>11</v>
      </c>
      <c r="U12" s="33" t="s">
        <v>11</v>
      </c>
    </row>
    <row r="13" spans="1:24" ht="24.45" customHeight="1" x14ac:dyDescent="0.3">
      <c r="G13" s="33" t="s">
        <v>7</v>
      </c>
      <c r="M13" s="47" t="str">
        <f>IF(pitanja!AC8=pitanja!BY8,"2M","2X")</f>
        <v>2X</v>
      </c>
      <c r="P13" s="33" t="s">
        <v>76</v>
      </c>
      <c r="S13" s="47" t="str">
        <f>IF(pitanja!AC9=pitanja!BY9,"3Đ","3X")</f>
        <v>3X</v>
      </c>
      <c r="U13" s="33" t="s">
        <v>2</v>
      </c>
      <c r="X13" s="47" t="str">
        <f>IF(pitanja!AC11=pitanja!BY11,"5M","5X")</f>
        <v>5X</v>
      </c>
    </row>
    <row r="14" spans="1:24" ht="24.45" customHeight="1" thickBot="1" x14ac:dyDescent="0.35">
      <c r="G14" s="33" t="s">
        <v>21</v>
      </c>
      <c r="M14" s="33" t="s">
        <v>1</v>
      </c>
      <c r="P14" s="39" t="s">
        <v>7</v>
      </c>
      <c r="R14" s="49" t="str">
        <f>IF(pitanja!AC17=pitanja!BY17,"2T","2X")</f>
        <v>2X</v>
      </c>
      <c r="S14" s="33" t="s">
        <v>71</v>
      </c>
      <c r="T14" s="25" t="s">
        <v>85</v>
      </c>
      <c r="U14" s="33" t="s">
        <v>9</v>
      </c>
      <c r="X14" s="33" t="s">
        <v>7</v>
      </c>
    </row>
    <row r="15" spans="1:24" ht="24.45" customHeight="1" x14ac:dyDescent="0.3">
      <c r="F15" s="49" t="str">
        <f>IF(pitanja!AC11=pitanja!BY11,"5J","5X")</f>
        <v>5X</v>
      </c>
      <c r="G15" s="33" t="s">
        <v>2</v>
      </c>
      <c r="H15" s="33" t="s">
        <v>1</v>
      </c>
      <c r="I15" s="33" t="s">
        <v>2</v>
      </c>
      <c r="J15" s="33" t="s">
        <v>15</v>
      </c>
      <c r="K15" s="33" t="s">
        <v>7</v>
      </c>
      <c r="L15" s="33" t="s">
        <v>8</v>
      </c>
      <c r="M15" s="33" t="s">
        <v>10</v>
      </c>
      <c r="P15" s="38" t="s">
        <v>14</v>
      </c>
      <c r="S15" s="33" t="s">
        <v>1</v>
      </c>
      <c r="U15" s="33" t="s">
        <v>6</v>
      </c>
      <c r="X15" s="33" t="s">
        <v>20</v>
      </c>
    </row>
    <row r="16" spans="1:24" ht="24.45" customHeight="1" thickBot="1" x14ac:dyDescent="0.35">
      <c r="M16" s="33" t="s">
        <v>5</v>
      </c>
      <c r="P16" s="40" t="s">
        <v>71</v>
      </c>
      <c r="S16" s="33" t="s">
        <v>76</v>
      </c>
      <c r="U16" s="29" t="s">
        <v>7</v>
      </c>
      <c r="X16" s="33" t="s">
        <v>11</v>
      </c>
    </row>
    <row r="17" spans="2:30" ht="24.45" customHeight="1" x14ac:dyDescent="0.3">
      <c r="L17" s="49" t="str">
        <f>IF(pitanja!AC16=pitanja!BY16,"1G","1X")</f>
        <v>1X</v>
      </c>
      <c r="M17" s="33" t="s">
        <v>4</v>
      </c>
      <c r="N17" s="33" t="s">
        <v>1</v>
      </c>
      <c r="O17" s="33" t="s">
        <v>13</v>
      </c>
      <c r="P17" s="47" t="str">
        <f>IF(pitanja!AC10=pitanja!BY10,"4K","4X")</f>
        <v>4X</v>
      </c>
      <c r="Q17" s="27" t="s">
        <v>10</v>
      </c>
      <c r="R17" s="25" t="s">
        <v>12</v>
      </c>
      <c r="S17" s="33" t="s">
        <v>2</v>
      </c>
      <c r="T17" s="33" t="s">
        <v>9</v>
      </c>
      <c r="U17" s="28" t="s">
        <v>3</v>
      </c>
      <c r="V17" s="33" t="s">
        <v>7</v>
      </c>
      <c r="W17" s="33" t="s">
        <v>21</v>
      </c>
      <c r="X17" s="33" t="s">
        <v>10</v>
      </c>
    </row>
    <row r="18" spans="2:30" ht="24.45" customHeight="1" x14ac:dyDescent="0.3">
      <c r="M18" s="33" t="s">
        <v>3</v>
      </c>
      <c r="P18" s="33" t="s">
        <v>4</v>
      </c>
      <c r="S18" s="33" t="s">
        <v>3</v>
      </c>
      <c r="U18" s="33" t="s">
        <v>1</v>
      </c>
      <c r="X18" s="33" t="s">
        <v>8</v>
      </c>
    </row>
    <row r="19" spans="2:30" ht="24.45" customHeight="1" x14ac:dyDescent="0.3">
      <c r="M19" s="33" t="s">
        <v>10</v>
      </c>
      <c r="P19" s="33" t="s">
        <v>0</v>
      </c>
      <c r="S19" s="33" t="s">
        <v>10</v>
      </c>
      <c r="U19" s="33" t="s">
        <v>32</v>
      </c>
      <c r="X19" s="33" t="s">
        <v>7</v>
      </c>
    </row>
    <row r="20" spans="2:30" ht="24.45" customHeight="1" x14ac:dyDescent="0.3">
      <c r="B20" s="49" t="str">
        <f>IF(pitanja!AC21=pitanja!BY21,"6M","6X")</f>
        <v>6X</v>
      </c>
      <c r="C20" s="33" t="s">
        <v>10</v>
      </c>
      <c r="D20" s="47" t="str">
        <f>IF(pitanja!AC15=pitanja!BY15,"9J","9X")</f>
        <v>9X</v>
      </c>
      <c r="E20" s="33" t="s">
        <v>26</v>
      </c>
      <c r="F20" s="33" t="s">
        <v>7</v>
      </c>
      <c r="G20" s="33" t="s">
        <v>6</v>
      </c>
      <c r="H20" s="27" t="s">
        <v>10</v>
      </c>
      <c r="I20" s="26" t="s">
        <v>25</v>
      </c>
      <c r="J20" s="33" t="s">
        <v>71</v>
      </c>
      <c r="K20" s="33" t="s">
        <v>20</v>
      </c>
      <c r="L20" s="33" t="s">
        <v>7</v>
      </c>
      <c r="M20" s="33" t="s">
        <v>21</v>
      </c>
      <c r="N20" s="33" t="s">
        <v>10</v>
      </c>
      <c r="P20" s="33" t="s">
        <v>1</v>
      </c>
      <c r="S20" s="33" t="s">
        <v>21</v>
      </c>
      <c r="U20" s="33" t="s">
        <v>10</v>
      </c>
      <c r="X20" s="33" t="s">
        <v>6</v>
      </c>
    </row>
    <row r="21" spans="2:30" ht="24.45" customHeight="1" x14ac:dyDescent="0.3">
      <c r="D21" s="33" t="s">
        <v>10</v>
      </c>
      <c r="P21" s="33" t="s">
        <v>7</v>
      </c>
      <c r="U21" s="33" t="s">
        <v>6</v>
      </c>
      <c r="X21" s="41" t="s">
        <v>11</v>
      </c>
    </row>
    <row r="22" spans="2:30" ht="24.45" customHeight="1" x14ac:dyDescent="0.3">
      <c r="D22" s="33" t="s">
        <v>32</v>
      </c>
      <c r="P22" s="33" t="s">
        <v>3</v>
      </c>
      <c r="U22" s="33" t="s">
        <v>11</v>
      </c>
      <c r="W22" s="49" t="str">
        <f>IF(pitanja!AC22=pitanja!BY22,"7M","7X")</f>
        <v>7X</v>
      </c>
      <c r="X22" s="33" t="s">
        <v>10</v>
      </c>
      <c r="Y22" s="33" t="s">
        <v>13</v>
      </c>
      <c r="Z22" s="33" t="s">
        <v>14</v>
      </c>
      <c r="AA22" s="33" t="s">
        <v>10</v>
      </c>
      <c r="AB22" s="33" t="s">
        <v>26</v>
      </c>
      <c r="AC22" s="33" t="s">
        <v>2</v>
      </c>
      <c r="AD22" s="33" t="s">
        <v>8</v>
      </c>
    </row>
    <row r="23" spans="2:30" ht="24.45" customHeight="1" x14ac:dyDescent="0.3">
      <c r="D23" s="33" t="s">
        <v>14</v>
      </c>
      <c r="P23" s="33" t="s">
        <v>10</v>
      </c>
    </row>
    <row r="24" spans="2:30" ht="24.45" customHeight="1" x14ac:dyDescent="0.3">
      <c r="D24" s="33" t="s">
        <v>10</v>
      </c>
    </row>
    <row r="25" spans="2:30" ht="24.45" customHeight="1" x14ac:dyDescent="0.3">
      <c r="D25" s="33" t="s">
        <v>21</v>
      </c>
    </row>
    <row r="26" spans="2:30" ht="24.45" customHeight="1" x14ac:dyDescent="0.3"/>
    <row r="27" spans="2:30" ht="24.45" customHeight="1" x14ac:dyDescent="0.3"/>
    <row r="28" spans="2:30" ht="24.45" customHeight="1" x14ac:dyDescent="0.3"/>
    <row r="29" spans="2:30" ht="24.45" customHeight="1" x14ac:dyDescent="0.3"/>
    <row r="30" spans="2:30" ht="24.45" customHeight="1" x14ac:dyDescent="0.3"/>
    <row r="31" spans="2:30" ht="24.45" customHeight="1" x14ac:dyDescent="0.3"/>
    <row r="32" spans="2:30" ht="24.45" customHeight="1" x14ac:dyDescent="0.3"/>
    <row r="33" ht="24.45" customHeight="1" x14ac:dyDescent="0.3"/>
    <row r="34" ht="24.45" customHeight="1" x14ac:dyDescent="0.3"/>
    <row r="35" ht="24.45" customHeight="1" x14ac:dyDescent="0.3"/>
    <row r="36" ht="24.45" customHeight="1" x14ac:dyDescent="0.3"/>
    <row r="37" ht="24.45" customHeight="1" x14ac:dyDescent="0.3"/>
    <row r="38" ht="24.45" customHeight="1" x14ac:dyDescent="0.3"/>
    <row r="39" ht="24.45" customHeight="1" x14ac:dyDescent="0.3"/>
    <row r="40" ht="24.45" customHeight="1" x14ac:dyDescent="0.3"/>
    <row r="41" ht="24.45" customHeight="1" x14ac:dyDescent="0.3"/>
    <row r="42" ht="24.45" customHeight="1" x14ac:dyDescent="0.3"/>
    <row r="43" ht="24.45" customHeight="1" x14ac:dyDescent="0.3"/>
    <row r="44" ht="24.45" customHeight="1" x14ac:dyDescent="0.3"/>
    <row r="45" ht="24.45" customHeight="1" x14ac:dyDescent="0.3"/>
    <row r="46" ht="24.45" customHeight="1" x14ac:dyDescent="0.3"/>
    <row r="47" ht="24.45" customHeight="1" x14ac:dyDescent="0.3"/>
    <row r="48" ht="24.45" customHeight="1" x14ac:dyDescent="0.3"/>
    <row r="49" ht="24.45" customHeight="1" x14ac:dyDescent="0.3"/>
    <row r="50" ht="24.45" customHeight="1" x14ac:dyDescent="0.3"/>
    <row r="51" ht="24.45" customHeight="1" x14ac:dyDescent="0.3"/>
    <row r="52" ht="24.45" customHeight="1" x14ac:dyDescent="0.3"/>
    <row r="53" ht="24.45" customHeight="1" x14ac:dyDescent="0.3"/>
    <row r="54" ht="24.45" customHeight="1" x14ac:dyDescent="0.3"/>
    <row r="55" ht="24.45" customHeight="1" x14ac:dyDescent="0.3"/>
    <row r="56" ht="24.45" customHeight="1" x14ac:dyDescent="0.3"/>
    <row r="57" ht="24.45" customHeight="1" x14ac:dyDescent="0.3"/>
    <row r="58" ht="24.45" customHeight="1" x14ac:dyDescent="0.3"/>
    <row r="59" ht="24.45" customHeight="1" x14ac:dyDescent="0.3"/>
    <row r="60" ht="24.45" customHeight="1" x14ac:dyDescent="0.3"/>
    <row r="61" ht="24.45" customHeight="1" x14ac:dyDescent="0.3"/>
    <row r="62" ht="24.45" customHeight="1" x14ac:dyDescent="0.3"/>
    <row r="63" ht="24.45" customHeight="1" x14ac:dyDescent="0.3"/>
    <row r="64" ht="24.45" customHeight="1" x14ac:dyDescent="0.3"/>
    <row r="65" ht="24.45" customHeight="1" x14ac:dyDescent="0.3"/>
    <row r="66" ht="24.45" customHeight="1" x14ac:dyDescent="0.3"/>
    <row r="67" ht="24.45" customHeight="1" x14ac:dyDescent="0.3"/>
    <row r="68" ht="24.45" customHeight="1" x14ac:dyDescent="0.3"/>
    <row r="69" ht="24.45" customHeight="1" x14ac:dyDescent="0.3"/>
    <row r="70" ht="24.45" customHeight="1" x14ac:dyDescent="0.3"/>
    <row r="71" ht="24.45" customHeight="1" x14ac:dyDescent="0.3"/>
    <row r="72" ht="24.45" customHeight="1" x14ac:dyDescent="0.3"/>
    <row r="73" ht="24.45" customHeight="1" x14ac:dyDescent="0.3"/>
    <row r="74" ht="24.45" customHeight="1" x14ac:dyDescent="0.3"/>
    <row r="75" ht="24.45" customHeight="1" x14ac:dyDescent="0.3"/>
    <row r="76" ht="24.45" customHeight="1" x14ac:dyDescent="0.3"/>
    <row r="77" ht="24.45" customHeight="1" x14ac:dyDescent="0.3"/>
    <row r="78" ht="24.45" customHeight="1" x14ac:dyDescent="0.3"/>
    <row r="79" ht="24.45" customHeight="1" x14ac:dyDescent="0.3"/>
    <row r="80" ht="24.45" customHeight="1" x14ac:dyDescent="0.3"/>
    <row r="81" ht="24.45" customHeight="1" x14ac:dyDescent="0.3"/>
    <row r="82" ht="24.45" customHeight="1" x14ac:dyDescent="0.3"/>
    <row r="83" ht="24.45" customHeight="1" x14ac:dyDescent="0.3"/>
    <row r="84" ht="24.45" customHeight="1" x14ac:dyDescent="0.3"/>
    <row r="85" ht="24.45" customHeight="1" x14ac:dyDescent="0.3"/>
    <row r="86" ht="24.45" customHeight="1" x14ac:dyDescent="0.3"/>
    <row r="87" ht="24.45" customHeight="1" x14ac:dyDescent="0.3"/>
    <row r="88" ht="24.45" customHeight="1" x14ac:dyDescent="0.3"/>
    <row r="89" ht="24.45" customHeight="1" x14ac:dyDescent="0.3"/>
    <row r="90" ht="24.45" customHeight="1" x14ac:dyDescent="0.3"/>
    <row r="91" ht="24.45" customHeight="1" x14ac:dyDescent="0.3"/>
    <row r="92" ht="24.45" customHeight="1" x14ac:dyDescent="0.3"/>
    <row r="93" ht="24.45" customHeight="1" x14ac:dyDescent="0.3"/>
    <row r="94" ht="24.45" customHeight="1" x14ac:dyDescent="0.3"/>
    <row r="95" ht="24.45" customHeight="1" x14ac:dyDescent="0.3"/>
    <row r="96" ht="24.45" customHeight="1" x14ac:dyDescent="0.3"/>
    <row r="97" ht="24.45" customHeight="1" x14ac:dyDescent="0.3"/>
    <row r="98" ht="24.45" customHeight="1" x14ac:dyDescent="0.3"/>
    <row r="99" ht="24.45" customHeight="1" x14ac:dyDescent="0.3"/>
    <row r="100" ht="24.45" customHeight="1" x14ac:dyDescent="0.3"/>
    <row r="101" ht="24.45" customHeight="1" x14ac:dyDescent="0.3"/>
    <row r="102" ht="24.45" customHeight="1" x14ac:dyDescent="0.3"/>
    <row r="103" ht="24.45" customHeight="1" x14ac:dyDescent="0.3"/>
    <row r="104" ht="24.45" customHeight="1" x14ac:dyDescent="0.3"/>
    <row r="105" ht="24.45" customHeight="1" x14ac:dyDescent="0.3"/>
    <row r="106" ht="24.45" customHeight="1" x14ac:dyDescent="0.3"/>
    <row r="107" ht="24.45" customHeight="1" x14ac:dyDescent="0.3"/>
    <row r="108" ht="24.45" customHeight="1" x14ac:dyDescent="0.3"/>
    <row r="109" ht="24.45" customHeight="1" x14ac:dyDescent="0.3"/>
    <row r="110" ht="24.45" customHeight="1" x14ac:dyDescent="0.3"/>
    <row r="111" ht="24.45" customHeight="1" x14ac:dyDescent="0.3"/>
    <row r="112" ht="24.45" customHeight="1" x14ac:dyDescent="0.3"/>
    <row r="113" spans="1:49" ht="24.45" customHeight="1" x14ac:dyDescent="0.3"/>
    <row r="114" spans="1:49" ht="24.45" customHeight="1" x14ac:dyDescent="0.3"/>
    <row r="115" spans="1:49" ht="24.45" customHeight="1" x14ac:dyDescent="0.3"/>
    <row r="116" spans="1:49" ht="24.45" customHeight="1" x14ac:dyDescent="0.3"/>
    <row r="117" spans="1:49" ht="24.45" customHeight="1" x14ac:dyDescent="0.3">
      <c r="A117" s="21"/>
      <c r="B117" s="21"/>
      <c r="C117" s="21"/>
      <c r="D117" s="21"/>
      <c r="E117" s="21"/>
      <c r="F117" s="21"/>
      <c r="G117" s="21"/>
      <c r="H117" s="21"/>
      <c r="I117" s="21"/>
      <c r="J117" s="21"/>
      <c r="K117" s="21"/>
      <c r="L117" s="21"/>
      <c r="M117" s="21"/>
      <c r="N117" s="21"/>
      <c r="O117" s="21"/>
      <c r="P117" s="21"/>
      <c r="Q117" s="21"/>
      <c r="R117" s="21"/>
      <c r="S117" s="21"/>
      <c r="T117" s="21"/>
      <c r="U117" s="21"/>
      <c r="V117" s="21"/>
      <c r="W117" s="21"/>
      <c r="X117" s="21"/>
      <c r="Y117" s="21"/>
      <c r="Z117" s="21"/>
      <c r="AA117" s="21"/>
      <c r="AB117" s="21"/>
      <c r="AC117" s="21"/>
      <c r="AD117" s="21"/>
      <c r="AE117" s="21"/>
      <c r="AF117" s="21"/>
      <c r="AG117" s="21"/>
      <c r="AH117" s="21"/>
      <c r="AI117" s="21"/>
      <c r="AJ117" s="21"/>
      <c r="AK117" s="21"/>
      <c r="AL117" s="21"/>
      <c r="AM117" s="21"/>
      <c r="AN117" s="21"/>
      <c r="AO117" s="21"/>
      <c r="AP117" s="21"/>
      <c r="AQ117" s="21"/>
      <c r="AR117" s="21"/>
      <c r="AS117" s="21"/>
      <c r="AT117" s="21"/>
      <c r="AU117" s="21"/>
      <c r="AV117" s="21"/>
      <c r="AW117" s="21"/>
    </row>
    <row r="118" spans="1:49" ht="24.45" customHeight="1" x14ac:dyDescent="0.3">
      <c r="A118" s="21"/>
      <c r="B118" s="21"/>
      <c r="C118" s="21"/>
      <c r="D118" s="21"/>
      <c r="E118" s="21"/>
      <c r="F118" s="21"/>
      <c r="G118" s="21"/>
      <c r="H118" s="21"/>
      <c r="I118" s="21"/>
      <c r="J118" s="21"/>
      <c r="K118" s="21"/>
      <c r="L118" s="21"/>
      <c r="M118" s="21"/>
      <c r="N118" s="21"/>
      <c r="O118" s="21"/>
      <c r="P118" s="21"/>
      <c r="Q118" s="21"/>
      <c r="R118" s="21"/>
      <c r="S118" s="21"/>
      <c r="T118" s="21"/>
      <c r="U118" s="21"/>
      <c r="V118" s="21"/>
      <c r="W118" s="21"/>
      <c r="X118" s="21"/>
      <c r="Y118" s="21"/>
      <c r="Z118" s="21"/>
      <c r="AA118" s="21"/>
      <c r="AB118" s="21"/>
      <c r="AC118" s="21"/>
      <c r="AD118" s="21"/>
      <c r="AE118" s="21"/>
      <c r="AF118" s="21"/>
      <c r="AG118" s="21"/>
      <c r="AH118" s="21"/>
      <c r="AI118" s="21"/>
      <c r="AJ118" s="21"/>
      <c r="AK118" s="21"/>
      <c r="AL118" s="21"/>
      <c r="AM118" s="21"/>
      <c r="AN118" s="21"/>
      <c r="AO118" s="21"/>
      <c r="AP118" s="21"/>
      <c r="AQ118" s="21"/>
      <c r="AR118" s="21"/>
      <c r="AS118" s="21"/>
      <c r="AT118" s="21"/>
      <c r="AU118" s="21"/>
      <c r="AV118" s="21"/>
      <c r="AW118" s="21"/>
    </row>
    <row r="119" spans="1:49" ht="24.45" customHeight="1" x14ac:dyDescent="0.3">
      <c r="A119" s="21"/>
      <c r="B119" s="21"/>
      <c r="C119" s="21"/>
      <c r="D119" s="21"/>
      <c r="E119" s="21"/>
      <c r="F119" s="21"/>
      <c r="G119" s="21"/>
      <c r="H119" s="21"/>
      <c r="I119" s="21"/>
      <c r="J119" s="21"/>
      <c r="K119" s="21"/>
      <c r="L119" s="21"/>
      <c r="M119" s="21"/>
      <c r="N119" s="21"/>
      <c r="O119" s="21"/>
      <c r="P119" s="21"/>
      <c r="Q119" s="21"/>
      <c r="R119" s="21"/>
      <c r="S119" s="21"/>
      <c r="T119" s="21"/>
      <c r="U119" s="21"/>
      <c r="V119" s="21"/>
      <c r="W119" s="21"/>
      <c r="X119" s="21"/>
      <c r="Y119" s="21"/>
      <c r="Z119" s="21"/>
      <c r="AA119" s="21"/>
      <c r="AB119" s="21"/>
      <c r="AC119" s="21"/>
      <c r="AD119" s="21"/>
      <c r="AE119" s="21"/>
      <c r="AF119" s="21"/>
      <c r="AG119" s="21"/>
      <c r="AH119" s="21"/>
      <c r="AI119" s="21"/>
      <c r="AJ119" s="21"/>
      <c r="AK119" s="21"/>
      <c r="AL119" s="21"/>
      <c r="AM119" s="21"/>
      <c r="AN119" s="21"/>
      <c r="AO119" s="21"/>
      <c r="AP119" s="21"/>
      <c r="AQ119" s="21"/>
      <c r="AR119" s="21"/>
      <c r="AS119" s="21"/>
      <c r="AT119" s="21"/>
      <c r="AU119" s="21"/>
      <c r="AV119" s="21"/>
      <c r="AW119" s="21"/>
    </row>
    <row r="120" spans="1:49" ht="24.45" customHeight="1" x14ac:dyDescent="0.3">
      <c r="A120" s="21"/>
      <c r="B120" s="21"/>
      <c r="C120" s="21"/>
      <c r="D120" s="21"/>
      <c r="E120" s="21"/>
      <c r="F120" s="21"/>
      <c r="G120" s="21"/>
      <c r="H120" s="21"/>
      <c r="I120" s="21"/>
      <c r="J120" s="21"/>
      <c r="K120" s="21"/>
      <c r="L120" s="21"/>
      <c r="M120" s="21"/>
      <c r="N120" s="21"/>
      <c r="O120" s="21"/>
      <c r="P120" s="21"/>
      <c r="Q120" s="21"/>
      <c r="R120" s="21"/>
      <c r="S120" s="21"/>
      <c r="T120" s="21"/>
      <c r="U120" s="21"/>
      <c r="V120" s="21"/>
      <c r="W120" s="21"/>
      <c r="X120" s="21"/>
      <c r="Y120" s="21"/>
      <c r="Z120" s="21"/>
      <c r="AA120" s="21"/>
      <c r="AB120" s="21"/>
      <c r="AC120" s="21"/>
      <c r="AD120" s="21"/>
      <c r="AE120" s="21"/>
      <c r="AF120" s="21"/>
      <c r="AG120" s="21"/>
      <c r="AH120" s="21"/>
      <c r="AI120" s="21"/>
      <c r="AJ120" s="21"/>
      <c r="AK120" s="21"/>
      <c r="AL120" s="21"/>
      <c r="AM120" s="21"/>
      <c r="AN120" s="21"/>
      <c r="AO120" s="21"/>
      <c r="AP120" s="21"/>
      <c r="AQ120" s="21"/>
      <c r="AR120" s="21"/>
      <c r="AS120" s="21"/>
      <c r="AT120" s="21"/>
      <c r="AU120" s="21"/>
      <c r="AV120" s="21"/>
      <c r="AW120" s="21"/>
    </row>
    <row r="121" spans="1:49" ht="24.45" customHeight="1" x14ac:dyDescent="0.3">
      <c r="A121" s="21"/>
      <c r="B121" s="21"/>
      <c r="C121" s="21"/>
      <c r="D121" s="21"/>
      <c r="E121" s="21"/>
      <c r="F121" s="21"/>
      <c r="G121" s="21"/>
      <c r="H121" s="21"/>
      <c r="I121" s="21"/>
      <c r="J121" s="21"/>
      <c r="K121" s="21"/>
      <c r="L121" s="21"/>
      <c r="M121" s="21"/>
      <c r="N121" s="21"/>
      <c r="O121" s="21"/>
      <c r="P121" s="21"/>
      <c r="Q121" s="21"/>
      <c r="R121" s="21"/>
      <c r="S121" s="21"/>
      <c r="T121" s="21"/>
      <c r="U121" s="21"/>
      <c r="V121" s="21"/>
      <c r="W121" s="21"/>
      <c r="X121" s="21"/>
      <c r="Y121" s="21"/>
      <c r="Z121" s="21"/>
      <c r="AA121" s="21"/>
      <c r="AB121" s="21"/>
      <c r="AC121" s="21"/>
      <c r="AD121" s="21"/>
      <c r="AE121" s="21"/>
      <c r="AF121" s="21"/>
      <c r="AG121" s="21"/>
      <c r="AH121" s="21"/>
      <c r="AI121" s="21"/>
      <c r="AJ121" s="21"/>
      <c r="AK121" s="21"/>
      <c r="AL121" s="21"/>
      <c r="AM121" s="21"/>
      <c r="AN121" s="21"/>
      <c r="AO121" s="21"/>
      <c r="AP121" s="21"/>
      <c r="AQ121" s="21"/>
      <c r="AR121" s="21"/>
      <c r="AS121" s="21"/>
      <c r="AT121" s="21"/>
      <c r="AU121" s="21"/>
      <c r="AV121" s="21"/>
      <c r="AW121" s="21"/>
    </row>
    <row r="122" spans="1:49" ht="24.45" customHeight="1" x14ac:dyDescent="0.3">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c r="AB122" s="21"/>
      <c r="AC122" s="21"/>
      <c r="AD122" s="21"/>
      <c r="AE122" s="21"/>
      <c r="AF122" s="21"/>
      <c r="AG122" s="21"/>
      <c r="AH122" s="21"/>
      <c r="AI122" s="21"/>
      <c r="AJ122" s="21"/>
      <c r="AK122" s="21"/>
      <c r="AL122" s="21"/>
      <c r="AM122" s="21"/>
      <c r="AN122" s="21"/>
      <c r="AO122" s="21"/>
      <c r="AP122" s="21"/>
      <c r="AQ122" s="21"/>
      <c r="AR122" s="21"/>
      <c r="AS122" s="21"/>
      <c r="AT122" s="21"/>
      <c r="AU122" s="21"/>
      <c r="AV122" s="21"/>
      <c r="AW122" s="21"/>
    </row>
    <row r="123" spans="1:49" ht="24.45" customHeight="1" x14ac:dyDescent="0.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c r="AB123" s="21"/>
      <c r="AC123" s="21"/>
      <c r="AD123" s="21"/>
      <c r="AE123" s="21"/>
      <c r="AF123" s="21"/>
      <c r="AG123" s="21"/>
      <c r="AH123" s="21"/>
      <c r="AI123" s="21"/>
      <c r="AJ123" s="21"/>
      <c r="AK123" s="21"/>
      <c r="AL123" s="21"/>
      <c r="AM123" s="21"/>
      <c r="AN123" s="21"/>
      <c r="AO123" s="21"/>
      <c r="AP123" s="21"/>
      <c r="AQ123" s="21"/>
      <c r="AR123" s="21"/>
      <c r="AS123" s="21"/>
      <c r="AT123" s="21"/>
      <c r="AU123" s="21"/>
      <c r="AV123" s="21"/>
      <c r="AW123" s="21"/>
    </row>
    <row r="124" spans="1:49" ht="24.45" customHeight="1" x14ac:dyDescent="0.3">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c r="AB124" s="21"/>
      <c r="AC124" s="21"/>
      <c r="AD124" s="21"/>
      <c r="AE124" s="21"/>
      <c r="AF124" s="21"/>
      <c r="AG124" s="21"/>
      <c r="AH124" s="21"/>
      <c r="AI124" s="21"/>
      <c r="AJ124" s="21"/>
      <c r="AK124" s="21"/>
      <c r="AL124" s="21"/>
      <c r="AM124" s="21"/>
      <c r="AN124" s="21"/>
      <c r="AO124" s="21"/>
      <c r="AP124" s="21"/>
      <c r="AQ124" s="21"/>
      <c r="AR124" s="21"/>
      <c r="AS124" s="21"/>
      <c r="AT124" s="21"/>
      <c r="AU124" s="21"/>
      <c r="AV124" s="21"/>
      <c r="AW124" s="21"/>
    </row>
    <row r="125" spans="1:49" ht="24.45" customHeight="1" x14ac:dyDescent="0.3">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c r="AB125" s="21"/>
      <c r="AC125" s="21"/>
      <c r="AD125" s="21"/>
      <c r="AE125" s="21"/>
      <c r="AF125" s="21"/>
      <c r="AG125" s="21"/>
      <c r="AH125" s="21"/>
      <c r="AI125" s="21"/>
      <c r="AJ125" s="21"/>
      <c r="AK125" s="21"/>
      <c r="AL125" s="21"/>
      <c r="AM125" s="21"/>
      <c r="AN125" s="21"/>
      <c r="AO125" s="21"/>
      <c r="AP125" s="21"/>
      <c r="AQ125" s="21"/>
      <c r="AR125" s="21"/>
      <c r="AS125" s="21"/>
      <c r="AT125" s="21"/>
      <c r="AU125" s="21"/>
      <c r="AV125" s="21"/>
      <c r="AW125" s="21"/>
    </row>
    <row r="126" spans="1:49" ht="24.45" customHeight="1" x14ac:dyDescent="0.3">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c r="AB126" s="21"/>
      <c r="AC126" s="21"/>
      <c r="AD126" s="21"/>
      <c r="AE126" s="21"/>
      <c r="AF126" s="21"/>
      <c r="AG126" s="21"/>
      <c r="AH126" s="21"/>
      <c r="AI126" s="21"/>
      <c r="AJ126" s="21"/>
      <c r="AK126" s="21"/>
      <c r="AL126" s="21"/>
      <c r="AM126" s="21"/>
      <c r="AN126" s="21"/>
      <c r="AO126" s="21"/>
      <c r="AP126" s="21"/>
      <c r="AQ126" s="21"/>
      <c r="AR126" s="21"/>
      <c r="AS126" s="21"/>
      <c r="AT126" s="21"/>
      <c r="AU126" s="21"/>
      <c r="AV126" s="21"/>
      <c r="AW126" s="21"/>
    </row>
    <row r="127" spans="1:49" ht="24.45" customHeight="1" x14ac:dyDescent="0.3">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c r="AB127" s="21"/>
      <c r="AC127" s="21"/>
      <c r="AD127" s="21"/>
      <c r="AE127" s="21"/>
      <c r="AF127" s="21"/>
      <c r="AG127" s="21"/>
      <c r="AH127" s="21"/>
      <c r="AI127" s="21"/>
      <c r="AJ127" s="21"/>
      <c r="AK127" s="21"/>
      <c r="AL127" s="21"/>
      <c r="AM127" s="21"/>
      <c r="AN127" s="21"/>
      <c r="AO127" s="21"/>
      <c r="AP127" s="21"/>
      <c r="AQ127" s="21"/>
      <c r="AR127" s="21"/>
      <c r="AS127" s="21"/>
      <c r="AT127" s="21"/>
      <c r="AU127" s="21"/>
      <c r="AV127" s="21"/>
      <c r="AW127" s="21"/>
    </row>
    <row r="128" spans="1:49" ht="24.45" customHeight="1" x14ac:dyDescent="0.3">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c r="AB128" s="21"/>
      <c r="AC128" s="21"/>
      <c r="AD128" s="21"/>
      <c r="AE128" s="21"/>
      <c r="AF128" s="21"/>
      <c r="AG128" s="21"/>
      <c r="AH128" s="21"/>
      <c r="AI128" s="21"/>
      <c r="AJ128" s="21"/>
      <c r="AK128" s="21"/>
      <c r="AL128" s="21"/>
      <c r="AM128" s="21"/>
      <c r="AN128" s="21"/>
      <c r="AO128" s="21"/>
      <c r="AP128" s="21"/>
      <c r="AQ128" s="21"/>
      <c r="AR128" s="21"/>
      <c r="AS128" s="21"/>
      <c r="AT128" s="21"/>
      <c r="AU128" s="21"/>
      <c r="AV128" s="21"/>
      <c r="AW128" s="21"/>
    </row>
    <row r="129" spans="1:49" ht="24.45" customHeight="1" x14ac:dyDescent="0.3">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c r="AB129" s="21"/>
      <c r="AC129" s="21"/>
      <c r="AD129" s="21"/>
      <c r="AE129" s="21"/>
      <c r="AF129" s="21"/>
      <c r="AG129" s="21"/>
      <c r="AH129" s="21"/>
      <c r="AI129" s="21"/>
      <c r="AJ129" s="21"/>
      <c r="AK129" s="21"/>
      <c r="AL129" s="21"/>
      <c r="AM129" s="21"/>
      <c r="AN129" s="21"/>
      <c r="AO129" s="21"/>
      <c r="AP129" s="21"/>
      <c r="AQ129" s="21"/>
      <c r="AR129" s="21"/>
      <c r="AS129" s="21"/>
      <c r="AT129" s="21"/>
      <c r="AU129" s="21"/>
      <c r="AV129" s="21"/>
      <c r="AW129" s="21"/>
    </row>
    <row r="130" spans="1:49" ht="24.45" customHeight="1" x14ac:dyDescent="0.3">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c r="AB130" s="21"/>
      <c r="AC130" s="21"/>
      <c r="AD130" s="21"/>
      <c r="AE130" s="21"/>
      <c r="AF130" s="21"/>
      <c r="AG130" s="21"/>
      <c r="AH130" s="21"/>
      <c r="AI130" s="21"/>
      <c r="AJ130" s="21"/>
      <c r="AK130" s="21"/>
      <c r="AL130" s="21"/>
      <c r="AM130" s="21"/>
      <c r="AN130" s="21"/>
      <c r="AO130" s="21"/>
      <c r="AP130" s="21"/>
      <c r="AQ130" s="21"/>
      <c r="AR130" s="21"/>
      <c r="AS130" s="21"/>
      <c r="AT130" s="21"/>
      <c r="AU130" s="21"/>
      <c r="AV130" s="21"/>
      <c r="AW130" s="21"/>
    </row>
    <row r="131" spans="1:49" ht="24.45" customHeight="1" x14ac:dyDescent="0.3">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c r="AB131" s="21"/>
      <c r="AC131" s="21"/>
      <c r="AD131" s="21"/>
      <c r="AE131" s="21"/>
      <c r="AF131" s="21"/>
      <c r="AG131" s="21"/>
      <c r="AH131" s="21"/>
      <c r="AI131" s="21"/>
      <c r="AJ131" s="21"/>
      <c r="AK131" s="21"/>
      <c r="AL131" s="21"/>
      <c r="AM131" s="21"/>
      <c r="AN131" s="21"/>
      <c r="AO131" s="21"/>
      <c r="AP131" s="21"/>
      <c r="AQ131" s="21"/>
      <c r="AR131" s="21"/>
      <c r="AS131" s="21"/>
      <c r="AT131" s="21"/>
      <c r="AU131" s="21"/>
      <c r="AV131" s="21"/>
      <c r="AW131" s="21"/>
    </row>
    <row r="132" spans="1:49" ht="24.45" customHeight="1" x14ac:dyDescent="0.3">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c r="AB132" s="21"/>
      <c r="AC132" s="21"/>
      <c r="AD132" s="21"/>
      <c r="AE132" s="21"/>
      <c r="AF132" s="21"/>
      <c r="AG132" s="21"/>
      <c r="AH132" s="21"/>
      <c r="AI132" s="21"/>
      <c r="AJ132" s="21"/>
      <c r="AK132" s="21"/>
      <c r="AL132" s="21"/>
      <c r="AM132" s="21"/>
      <c r="AN132" s="21"/>
      <c r="AO132" s="21"/>
      <c r="AP132" s="21"/>
      <c r="AQ132" s="21"/>
      <c r="AR132" s="21"/>
      <c r="AS132" s="21"/>
      <c r="AT132" s="21"/>
      <c r="AU132" s="21"/>
      <c r="AV132" s="21"/>
      <c r="AW132" s="21"/>
    </row>
    <row r="133" spans="1:49" ht="24.45" customHeight="1" x14ac:dyDescent="0.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c r="AB133" s="21"/>
      <c r="AC133" s="21"/>
      <c r="AD133" s="21"/>
      <c r="AE133" s="21"/>
      <c r="AF133" s="21"/>
      <c r="AG133" s="21"/>
      <c r="AH133" s="21"/>
      <c r="AI133" s="21"/>
      <c r="AJ133" s="21"/>
      <c r="AK133" s="21"/>
      <c r="AL133" s="21"/>
      <c r="AM133" s="21"/>
      <c r="AN133" s="21"/>
      <c r="AO133" s="21"/>
      <c r="AP133" s="21"/>
      <c r="AQ133" s="21"/>
      <c r="AR133" s="21"/>
      <c r="AS133" s="21"/>
      <c r="AT133" s="21"/>
      <c r="AU133" s="21"/>
      <c r="AV133" s="21"/>
      <c r="AW133" s="21"/>
    </row>
    <row r="134" spans="1:49" ht="24.45" customHeight="1" x14ac:dyDescent="0.3">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c r="AB134" s="21"/>
      <c r="AC134" s="21"/>
      <c r="AD134" s="21"/>
      <c r="AE134" s="21"/>
      <c r="AF134" s="21"/>
      <c r="AG134" s="21"/>
      <c r="AH134" s="21"/>
      <c r="AI134" s="21"/>
      <c r="AJ134" s="21"/>
      <c r="AK134" s="21"/>
      <c r="AL134" s="21"/>
      <c r="AM134" s="21"/>
      <c r="AN134" s="21"/>
      <c r="AO134" s="21"/>
      <c r="AP134" s="21"/>
      <c r="AQ134" s="21"/>
      <c r="AR134" s="21"/>
      <c r="AS134" s="21"/>
      <c r="AT134" s="21"/>
      <c r="AU134" s="21"/>
      <c r="AV134" s="21"/>
      <c r="AW134" s="21"/>
    </row>
    <row r="135" spans="1:49" ht="24.45" customHeight="1" x14ac:dyDescent="0.3"/>
    <row r="136" spans="1:49" ht="24.45" customHeight="1" x14ac:dyDescent="0.3"/>
    <row r="137" spans="1:49" ht="24.45" customHeight="1" x14ac:dyDescent="0.3"/>
    <row r="138" spans="1:49" ht="24.45" customHeight="1" x14ac:dyDescent="0.3"/>
  </sheetData>
  <conditionalFormatting sqref="Y16 B22 K24 AC23 M25 U29 AG29 AJ29 AL29 AN29 AR29 J31 Y31 N33 R33 T33 V33 E35 I35 K35 U35 AD35 AJ35">
    <cfRule type="cellIs" dxfId="14" priority="9" operator="notEqual">
      <formula>"A"</formula>
    </cfRule>
  </conditionalFormatting>
  <conditionalFormatting sqref="AI1 AQ1 F16 K17 K19 AA14 H21 AA18 H25 AA20 AG16 A29 Y29 AC29 AE29 L31 AB31 AF31 AL31 P33 AB33 AJ33 G35 Y35 AB35 AH35">
    <cfRule type="cellIs" dxfId="13" priority="8" operator="notEqual">
      <formula>"E"</formula>
    </cfRule>
  </conditionalFormatting>
  <conditionalFormatting sqref="Y19 B25 F25 S25 AA25 AG21 AD27 AP29 Q31 S31 AF33 A34">
    <cfRule type="cellIs" dxfId="12" priority="7" operator="notEqual">
      <formula>"I"</formula>
    </cfRule>
  </conditionalFormatting>
  <conditionalFormatting sqref="AE1 AL1 H13 S11 AA12 AG9 H19 AG11 F22 N22 B23 S23 AB27 V29 N31 U31 W31 AJ31 X33 AD33 M35 O35 R35 W35 AE35">
    <cfRule type="cellIs" dxfId="11" priority="6" operator="notEqual">
      <formula>"O"</formula>
    </cfRule>
  </conditionalFormatting>
  <conditionalFormatting sqref="AG3 AG6 AG19 AA29 AN31 A32">
    <cfRule type="cellIs" dxfId="10" priority="5" operator="notEqual">
      <formula>"U"</formula>
    </cfRule>
  </conditionalFormatting>
  <conditionalFormatting sqref="U1 W1 AA1 H16 F18">
    <cfRule type="cellIs" dxfId="9" priority="4" operator="notEqual">
      <formula>"A"</formula>
    </cfRule>
  </conditionalFormatting>
  <conditionalFormatting sqref="AN1 Q14 I22 K22 AG13 H23">
    <cfRule type="cellIs" dxfId="8" priority="3" operator="notEqual">
      <formula>"I"</formula>
    </cfRule>
  </conditionalFormatting>
  <conditionalFormatting sqref="X23">
    <cfRule type="cellIs" dxfId="7" priority="1" operator="notEqual">
      <formula>"E"</formula>
    </cfRule>
  </conditionalFormatting>
  <hyperlinks>
    <hyperlink ref="X13" location="'5'!A1" display="'5'!A1"/>
    <hyperlink ref="P8" location="'1'!A1" display="'1'!A1"/>
    <hyperlink ref="M13" location="'2'!A1" display="'2'!A1"/>
    <hyperlink ref="S13" location="'3'!A1" display="'3'!A1"/>
    <hyperlink ref="P17" location="'4'!A1" display="'4'!A1"/>
    <hyperlink ref="T6" location="'6'!A1" display="'6'!A1"/>
    <hyperlink ref="U11" location="'7'!A1" display="'7'!A1"/>
    <hyperlink ref="G7" location="'8'!A1" display="'8'!A1"/>
    <hyperlink ref="D20" location="'9'!A1" display="'9'!A1"/>
    <hyperlink ref="L17" location="'1.'!A1" display="'1.'!A1"/>
    <hyperlink ref="R14" location="'2.'!A1" display="'2.'!A1"/>
    <hyperlink ref="I9" location="'3.'!A1" display="'3.'!A1"/>
    <hyperlink ref="N12" location="'4.'!A1" display="'4.'!A1"/>
    <hyperlink ref="F15" location="'5.'!A1" display="'5.'!A1"/>
    <hyperlink ref="B20" location="'6.'!A1" display="'6.'!A1"/>
    <hyperlink ref="W22" location="'7.'!A1" display="'7.'!A1"/>
    <hyperlink ref="E12" location="'8.'!A1" display="'8.'!A1"/>
  </hyperlinks>
  <pageMargins left="0.7" right="0.7" top="0.75" bottom="0.75" header="0.3" footer="0.3"/>
  <pageSetup paperSize="9" orientation="portrait" r:id="rId1"/>
  <drawing r:id="rId2"/>
  <legacy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28:F28"/>
  <sheetViews>
    <sheetView zoomScale="80" zoomScaleNormal="80" workbookViewId="0"/>
  </sheetViews>
  <sheetFormatPr defaultRowHeight="14.4" x14ac:dyDescent="0.3"/>
  <sheetData>
    <row r="28" spans="1:6" ht="31.2" x14ac:dyDescent="0.6">
      <c r="A28" s="35" t="s">
        <v>86</v>
      </c>
      <c r="B28" s="35"/>
      <c r="C28" s="35"/>
      <c r="D28" s="36"/>
      <c r="E28" s="36"/>
      <c r="F28" s="36"/>
    </row>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25:E25"/>
  <sheetViews>
    <sheetView workbookViewId="0">
      <selection activeCell="A25" sqref="A25"/>
    </sheetView>
  </sheetViews>
  <sheetFormatPr defaultRowHeight="14.4" x14ac:dyDescent="0.3"/>
  <sheetData>
    <row r="25" spans="1:5" ht="31.2" x14ac:dyDescent="0.6">
      <c r="A25" s="34" t="s">
        <v>87</v>
      </c>
      <c r="B25" s="34"/>
      <c r="C25" s="34"/>
      <c r="D25" s="34"/>
      <c r="E25" s="34"/>
    </row>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33:D33"/>
  <sheetViews>
    <sheetView zoomScale="80" zoomScaleNormal="80" workbookViewId="0">
      <selection activeCell="J35" sqref="J35"/>
    </sheetView>
  </sheetViews>
  <sheetFormatPr defaultRowHeight="14.4" x14ac:dyDescent="0.3"/>
  <sheetData>
    <row r="33" spans="1:4" ht="31.2" x14ac:dyDescent="0.6">
      <c r="A33" s="34" t="s">
        <v>88</v>
      </c>
      <c r="B33" s="34"/>
      <c r="C33" s="34"/>
      <c r="D33" s="34"/>
    </row>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33:D33"/>
  <sheetViews>
    <sheetView zoomScale="80" zoomScaleNormal="80" workbookViewId="0">
      <selection activeCell="Q13" sqref="Q13"/>
    </sheetView>
  </sheetViews>
  <sheetFormatPr defaultRowHeight="14.4" x14ac:dyDescent="0.3"/>
  <sheetData>
    <row r="33" spans="1:4" ht="31.2" x14ac:dyDescent="0.6">
      <c r="A33" s="34" t="s">
        <v>120</v>
      </c>
      <c r="B33" s="34"/>
      <c r="C33" s="34"/>
      <c r="D33" s="34"/>
    </row>
  </sheetData>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1:D18"/>
  <sheetViews>
    <sheetView workbookViewId="0"/>
  </sheetViews>
  <sheetFormatPr defaultRowHeight="14.4" x14ac:dyDescent="0.3"/>
  <sheetData>
    <row r="1" spans="1:1" x14ac:dyDescent="0.3">
      <c r="A1" s="36"/>
    </row>
    <row r="18" spans="1:4" ht="31.2" x14ac:dyDescent="0.6">
      <c r="A18" s="34" t="s">
        <v>91</v>
      </c>
      <c r="B18" s="34"/>
      <c r="C18" s="34"/>
      <c r="D18" s="34"/>
    </row>
  </sheetData>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21:D21"/>
  <sheetViews>
    <sheetView workbookViewId="0"/>
  </sheetViews>
  <sheetFormatPr defaultRowHeight="14.4" x14ac:dyDescent="0.3"/>
  <sheetData>
    <row r="21" spans="1:4" ht="31.2" x14ac:dyDescent="0.6">
      <c r="A21" s="34" t="s">
        <v>92</v>
      </c>
      <c r="B21" s="34"/>
      <c r="C21" s="34"/>
      <c r="D21" s="34"/>
    </row>
  </sheetData>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21:D21"/>
  <sheetViews>
    <sheetView workbookViewId="0">
      <selection activeCell="K16" sqref="K16"/>
    </sheetView>
  </sheetViews>
  <sheetFormatPr defaultRowHeight="14.4" x14ac:dyDescent="0.3"/>
  <sheetData>
    <row r="21" spans="1:4" ht="31.2" x14ac:dyDescent="0.6">
      <c r="A21" s="34" t="s">
        <v>93</v>
      </c>
      <c r="B21" s="34"/>
      <c r="C21" s="34"/>
      <c r="D21" s="34"/>
    </row>
  </sheetData>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21:D21"/>
  <sheetViews>
    <sheetView workbookViewId="0"/>
  </sheetViews>
  <sheetFormatPr defaultRowHeight="14.4" x14ac:dyDescent="0.3"/>
  <sheetData>
    <row r="21" spans="1:4" ht="31.2" x14ac:dyDescent="0.6">
      <c r="A21" s="34" t="s">
        <v>94</v>
      </c>
      <c r="B21" s="34"/>
      <c r="C21" s="34"/>
      <c r="D21" s="34"/>
    </row>
  </sheetData>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21:D21"/>
  <sheetViews>
    <sheetView workbookViewId="0">
      <selection activeCell="I25" sqref="I25"/>
    </sheetView>
  </sheetViews>
  <sheetFormatPr defaultRowHeight="14.4" x14ac:dyDescent="0.3"/>
  <sheetData>
    <row r="21" spans="1:4" ht="31.2" x14ac:dyDescent="0.6">
      <c r="A21" s="34" t="s">
        <v>103</v>
      </c>
      <c r="B21" s="34"/>
      <c r="C21" s="34"/>
      <c r="D21" s="34"/>
    </row>
  </sheetData>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21:D21"/>
  <sheetViews>
    <sheetView workbookViewId="0">
      <selection activeCell="H28" sqref="H28"/>
    </sheetView>
  </sheetViews>
  <sheetFormatPr defaultRowHeight="14.4" x14ac:dyDescent="0.3"/>
  <sheetData>
    <row r="21" spans="1:4" ht="31.2" x14ac:dyDescent="0.6">
      <c r="A21" s="34" t="s">
        <v>95</v>
      </c>
      <c r="B21" s="34"/>
      <c r="C21" s="34"/>
      <c r="D21" s="34"/>
    </row>
  </sheetData>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21:D21"/>
  <sheetViews>
    <sheetView workbookViewId="0">
      <selection activeCell="L19" sqref="L19"/>
    </sheetView>
  </sheetViews>
  <sheetFormatPr defaultRowHeight="14.4" x14ac:dyDescent="0.3"/>
  <sheetData>
    <row r="21" spans="1:4" ht="31.2" x14ac:dyDescent="0.6">
      <c r="A21" s="34" t="s">
        <v>96</v>
      </c>
      <c r="B21" s="34"/>
      <c r="C21" s="34"/>
      <c r="D21" s="34"/>
    </row>
  </sheetData>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21:D21"/>
  <sheetViews>
    <sheetView workbookViewId="0"/>
  </sheetViews>
  <sheetFormatPr defaultRowHeight="14.4" x14ac:dyDescent="0.3"/>
  <sheetData>
    <row r="21" spans="1:4" ht="31.2" x14ac:dyDescent="0.6">
      <c r="A21" s="34" t="s">
        <v>97</v>
      </c>
      <c r="B21" s="34"/>
      <c r="C21" s="34"/>
      <c r="D21" s="34"/>
    </row>
  </sheetData>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21:D21"/>
  <sheetViews>
    <sheetView workbookViewId="0">
      <selection activeCell="E6" sqref="E6"/>
    </sheetView>
  </sheetViews>
  <sheetFormatPr defaultRowHeight="14.4" x14ac:dyDescent="0.3"/>
  <sheetData>
    <row r="21" spans="1:4" ht="31.2" x14ac:dyDescent="0.6">
      <c r="A21" s="34" t="s">
        <v>98</v>
      </c>
      <c r="B21" s="34"/>
      <c r="C21" s="34"/>
      <c r="D21" s="34"/>
    </row>
  </sheetData>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21:D21"/>
  <sheetViews>
    <sheetView workbookViewId="0"/>
  </sheetViews>
  <sheetFormatPr defaultRowHeight="14.4" x14ac:dyDescent="0.3"/>
  <sheetData>
    <row r="21" spans="1:4" ht="31.2" x14ac:dyDescent="0.6">
      <c r="A21" s="34" t="s">
        <v>99</v>
      </c>
      <c r="B21" s="34"/>
      <c r="C21" s="34"/>
      <c r="D21" s="34"/>
    </row>
  </sheetData>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21:D21"/>
  <sheetViews>
    <sheetView workbookViewId="0"/>
  </sheetViews>
  <sheetFormatPr defaultRowHeight="14.4" x14ac:dyDescent="0.3"/>
  <sheetData>
    <row r="21" spans="1:4" ht="31.2" x14ac:dyDescent="0.6">
      <c r="A21" s="34" t="s">
        <v>100</v>
      </c>
      <c r="B21" s="34"/>
      <c r="C21" s="34"/>
      <c r="D21" s="34"/>
    </row>
  </sheetData>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21:D21"/>
  <sheetViews>
    <sheetView workbookViewId="0"/>
  </sheetViews>
  <sheetFormatPr defaultRowHeight="14.4" x14ac:dyDescent="0.3"/>
  <sheetData>
    <row r="21" spans="1:4" ht="31.2" x14ac:dyDescent="0.6">
      <c r="A21" s="34" t="s">
        <v>122</v>
      </c>
      <c r="B21" s="34"/>
      <c r="C21" s="34"/>
      <c r="D21" s="34"/>
    </row>
  </sheetData>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21:D21"/>
  <sheetViews>
    <sheetView workbookViewId="0"/>
  </sheetViews>
  <sheetFormatPr defaultRowHeight="14.4" x14ac:dyDescent="0.3"/>
  <sheetData>
    <row r="21" spans="1:4" ht="31.2" x14ac:dyDescent="0.6">
      <c r="A21" s="34" t="s">
        <v>101</v>
      </c>
      <c r="B21" s="34"/>
      <c r="C21" s="34"/>
      <c r="D21" s="34"/>
    </row>
  </sheetData>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AP56"/>
  <sheetViews>
    <sheetView showGridLines="0" showRowColHeaders="0" zoomScale="40" zoomScaleNormal="40" workbookViewId="0">
      <selection activeCell="U71" sqref="U71"/>
    </sheetView>
  </sheetViews>
  <sheetFormatPr defaultRowHeight="14.4" x14ac:dyDescent="0.3"/>
  <sheetData>
    <row r="7" spans="1:42" ht="18" x14ac:dyDescent="0.35">
      <c r="A7" s="30"/>
      <c r="B7" s="30"/>
      <c r="C7" s="30"/>
      <c r="D7" s="30"/>
      <c r="E7" s="30"/>
      <c r="F7" s="30"/>
      <c r="G7" s="30"/>
      <c r="H7" s="30"/>
      <c r="I7" s="30"/>
      <c r="J7" s="30"/>
      <c r="K7" s="30"/>
      <c r="L7" s="30"/>
      <c r="M7" s="30"/>
      <c r="N7" s="30"/>
    </row>
    <row r="9" spans="1:42" ht="28.8" x14ac:dyDescent="0.55000000000000004">
      <c r="AA9" s="45" t="s">
        <v>119</v>
      </c>
      <c r="AB9" s="46"/>
      <c r="AC9" s="46"/>
      <c r="AD9" s="46"/>
      <c r="AE9" s="46"/>
      <c r="AF9" s="46"/>
      <c r="AG9" s="46"/>
      <c r="AH9" s="46"/>
      <c r="AI9" s="46"/>
      <c r="AJ9" s="46"/>
      <c r="AK9" s="46"/>
      <c r="AL9" s="46"/>
      <c r="AM9" s="46"/>
      <c r="AN9" s="46"/>
      <c r="AO9" s="46"/>
      <c r="AP9" s="46"/>
    </row>
    <row r="10" spans="1:42" x14ac:dyDescent="0.3">
      <c r="AA10" s="46"/>
      <c r="AB10" s="46"/>
      <c r="AC10" s="46"/>
      <c r="AD10" s="46"/>
      <c r="AE10" s="46"/>
      <c r="AF10" s="46"/>
      <c r="AG10" s="46"/>
      <c r="AH10" s="46"/>
      <c r="AI10" s="46"/>
      <c r="AJ10" s="46"/>
      <c r="AK10" s="46"/>
      <c r="AL10" s="46"/>
      <c r="AM10" s="46"/>
      <c r="AN10" s="46"/>
      <c r="AO10" s="46"/>
      <c r="AP10" s="46"/>
    </row>
    <row r="11" spans="1:42" x14ac:dyDescent="0.3">
      <c r="AA11" s="46"/>
      <c r="AB11" s="46"/>
      <c r="AC11" s="46"/>
      <c r="AD11" s="46"/>
      <c r="AE11" s="46"/>
      <c r="AF11" s="46"/>
      <c r="AG11" s="46"/>
      <c r="AH11" s="46"/>
      <c r="AI11" s="46"/>
      <c r="AJ11" s="46"/>
      <c r="AK11" s="46"/>
      <c r="AL11" s="46"/>
      <c r="AM11" s="46"/>
      <c r="AN11" s="46"/>
      <c r="AO11" s="46"/>
      <c r="AP11" s="46"/>
    </row>
    <row r="12" spans="1:42" x14ac:dyDescent="0.3">
      <c r="AA12" s="46"/>
      <c r="AB12" s="46"/>
      <c r="AC12" s="46"/>
      <c r="AD12" s="46"/>
      <c r="AE12" s="46"/>
      <c r="AF12" s="46"/>
      <c r="AG12" s="46"/>
      <c r="AH12" s="46"/>
      <c r="AI12" s="46"/>
      <c r="AJ12" s="46"/>
      <c r="AK12" s="46"/>
      <c r="AL12" s="46"/>
      <c r="AM12" s="46"/>
      <c r="AN12" s="46"/>
      <c r="AO12" s="46"/>
      <c r="AP12" s="46"/>
    </row>
    <row r="13" spans="1:42" x14ac:dyDescent="0.3">
      <c r="AA13" s="46"/>
      <c r="AB13" s="46"/>
      <c r="AC13" s="46"/>
      <c r="AD13" s="46"/>
      <c r="AE13" s="46"/>
      <c r="AF13" s="46"/>
      <c r="AG13" s="46"/>
      <c r="AH13" s="46"/>
      <c r="AI13" s="46"/>
      <c r="AJ13" s="46"/>
      <c r="AK13" s="46"/>
      <c r="AL13" s="46"/>
      <c r="AM13" s="46"/>
      <c r="AN13" s="46"/>
      <c r="AO13" s="46"/>
      <c r="AP13" s="46"/>
    </row>
    <row r="14" spans="1:42" x14ac:dyDescent="0.3">
      <c r="AA14" s="46"/>
      <c r="AB14" s="46"/>
      <c r="AC14" s="46"/>
      <c r="AD14" s="46"/>
      <c r="AE14" s="46"/>
      <c r="AF14" s="46"/>
      <c r="AG14" s="46"/>
      <c r="AH14" s="46"/>
      <c r="AI14" s="46"/>
      <c r="AJ14" s="46"/>
      <c r="AK14" s="46"/>
      <c r="AL14" s="46"/>
      <c r="AM14" s="46"/>
      <c r="AN14" s="46"/>
      <c r="AO14" s="46"/>
      <c r="AP14" s="46"/>
    </row>
    <row r="15" spans="1:42" x14ac:dyDescent="0.3">
      <c r="AA15" s="46"/>
      <c r="AB15" s="46"/>
      <c r="AC15" s="46"/>
      <c r="AD15" s="46"/>
      <c r="AE15" s="46"/>
      <c r="AF15" s="46"/>
      <c r="AG15" s="46"/>
      <c r="AH15" s="46"/>
      <c r="AI15" s="46"/>
      <c r="AJ15" s="46"/>
      <c r="AK15" s="46"/>
      <c r="AL15" s="46"/>
      <c r="AM15" s="46"/>
      <c r="AN15" s="46"/>
      <c r="AO15" s="46"/>
      <c r="AP15" s="46"/>
    </row>
    <row r="16" spans="1:42" x14ac:dyDescent="0.3">
      <c r="AA16" s="46"/>
      <c r="AB16" s="46"/>
      <c r="AC16" s="46"/>
      <c r="AD16" s="46"/>
      <c r="AE16" s="46"/>
      <c r="AF16" s="46"/>
      <c r="AG16" s="46"/>
      <c r="AH16" s="46"/>
      <c r="AI16" s="46"/>
      <c r="AJ16" s="46"/>
      <c r="AK16" s="46"/>
      <c r="AL16" s="46"/>
      <c r="AM16" s="46"/>
      <c r="AN16" s="46"/>
      <c r="AO16" s="46"/>
      <c r="AP16" s="46"/>
    </row>
    <row r="17" spans="27:42" x14ac:dyDescent="0.3">
      <c r="AA17" s="46"/>
      <c r="AB17" s="46"/>
      <c r="AC17" s="46"/>
      <c r="AD17" s="46"/>
      <c r="AE17" s="46"/>
      <c r="AF17" s="46"/>
      <c r="AG17" s="46"/>
      <c r="AH17" s="46"/>
      <c r="AI17" s="46"/>
      <c r="AJ17" s="46"/>
      <c r="AK17" s="46"/>
      <c r="AL17" s="46"/>
      <c r="AM17" s="46"/>
      <c r="AN17" s="46"/>
      <c r="AO17" s="46"/>
      <c r="AP17" s="46"/>
    </row>
    <row r="18" spans="27:42" x14ac:dyDescent="0.3">
      <c r="AA18" s="46"/>
      <c r="AB18" s="46"/>
      <c r="AC18" s="46"/>
      <c r="AD18" s="46"/>
      <c r="AE18" s="46"/>
      <c r="AF18" s="46"/>
      <c r="AG18" s="46"/>
      <c r="AH18" s="46"/>
      <c r="AI18" s="46"/>
      <c r="AJ18" s="46"/>
      <c r="AK18" s="46"/>
      <c r="AL18" s="46"/>
      <c r="AM18" s="46"/>
      <c r="AN18" s="46"/>
      <c r="AO18" s="46"/>
      <c r="AP18" s="46"/>
    </row>
    <row r="19" spans="27:42" x14ac:dyDescent="0.3">
      <c r="AA19" s="46"/>
      <c r="AB19" s="46"/>
      <c r="AC19" s="46"/>
      <c r="AD19" s="46"/>
      <c r="AE19" s="46"/>
      <c r="AF19" s="46"/>
      <c r="AG19" s="46"/>
      <c r="AH19" s="46"/>
      <c r="AI19" s="46"/>
      <c r="AJ19" s="46"/>
      <c r="AK19" s="46"/>
      <c r="AL19" s="46"/>
      <c r="AM19" s="46"/>
      <c r="AN19" s="46"/>
      <c r="AO19" s="46"/>
      <c r="AP19" s="46"/>
    </row>
    <row r="20" spans="27:42" x14ac:dyDescent="0.3">
      <c r="AA20" s="46"/>
      <c r="AB20" s="46"/>
      <c r="AC20" s="46"/>
      <c r="AD20" s="46"/>
      <c r="AE20" s="46"/>
      <c r="AF20" s="46"/>
      <c r="AG20" s="46"/>
      <c r="AH20" s="46"/>
      <c r="AI20" s="46"/>
      <c r="AJ20" s="46"/>
      <c r="AK20" s="46"/>
      <c r="AL20" s="46"/>
      <c r="AM20" s="46"/>
      <c r="AN20" s="46"/>
      <c r="AO20" s="46"/>
      <c r="AP20" s="46"/>
    </row>
    <row r="21" spans="27:42" x14ac:dyDescent="0.3">
      <c r="AA21" s="46"/>
      <c r="AB21" s="46"/>
      <c r="AC21" s="46"/>
      <c r="AD21" s="46"/>
      <c r="AE21" s="46"/>
      <c r="AF21" s="46"/>
      <c r="AG21" s="46"/>
      <c r="AH21" s="46"/>
      <c r="AI21" s="46"/>
      <c r="AJ21" s="46"/>
      <c r="AK21" s="46"/>
      <c r="AL21" s="46"/>
      <c r="AM21" s="46"/>
      <c r="AN21" s="46"/>
      <c r="AO21" s="46"/>
      <c r="AP21" s="46"/>
    </row>
    <row r="22" spans="27:42" x14ac:dyDescent="0.3">
      <c r="AA22" s="46"/>
      <c r="AB22" s="46"/>
      <c r="AC22" s="46"/>
      <c r="AD22" s="46"/>
      <c r="AE22" s="46"/>
      <c r="AF22" s="46"/>
      <c r="AG22" s="46"/>
      <c r="AH22" s="46"/>
      <c r="AI22" s="46"/>
      <c r="AJ22" s="46"/>
      <c r="AK22" s="46"/>
      <c r="AL22" s="46"/>
      <c r="AM22" s="46"/>
      <c r="AN22" s="46"/>
      <c r="AO22" s="46"/>
      <c r="AP22" s="46"/>
    </row>
    <row r="23" spans="27:42" x14ac:dyDescent="0.3">
      <c r="AA23" s="46"/>
      <c r="AB23" s="46"/>
      <c r="AC23" s="46"/>
      <c r="AD23" s="46"/>
      <c r="AE23" s="46"/>
      <c r="AF23" s="46"/>
      <c r="AG23" s="46"/>
      <c r="AH23" s="46"/>
      <c r="AI23" s="46"/>
      <c r="AJ23" s="46"/>
      <c r="AK23" s="46"/>
      <c r="AL23" s="46"/>
      <c r="AM23" s="46"/>
      <c r="AN23" s="46"/>
      <c r="AO23" s="46"/>
      <c r="AP23" s="46"/>
    </row>
    <row r="24" spans="27:42" x14ac:dyDescent="0.3">
      <c r="AA24" s="46"/>
      <c r="AB24" s="46"/>
      <c r="AC24" s="46"/>
      <c r="AD24" s="46"/>
      <c r="AE24" s="46"/>
      <c r="AF24" s="46"/>
      <c r="AG24" s="46"/>
      <c r="AH24" s="46"/>
      <c r="AI24" s="46"/>
      <c r="AJ24" s="46"/>
      <c r="AK24" s="46"/>
      <c r="AL24" s="46"/>
      <c r="AM24" s="46"/>
      <c r="AN24" s="46"/>
      <c r="AO24" s="46"/>
      <c r="AP24" s="46"/>
    </row>
    <row r="25" spans="27:42" x14ac:dyDescent="0.3">
      <c r="AA25" s="46"/>
      <c r="AB25" s="46"/>
      <c r="AC25" s="46"/>
      <c r="AD25" s="46"/>
      <c r="AE25" s="46"/>
      <c r="AF25" s="46"/>
      <c r="AG25" s="46"/>
      <c r="AH25" s="46"/>
      <c r="AI25" s="46"/>
      <c r="AJ25" s="46"/>
      <c r="AK25" s="46"/>
      <c r="AL25" s="46"/>
      <c r="AM25" s="46"/>
      <c r="AN25" s="46"/>
      <c r="AO25" s="46"/>
      <c r="AP25" s="46"/>
    </row>
    <row r="26" spans="27:42" x14ac:dyDescent="0.3">
      <c r="AA26" s="46"/>
      <c r="AB26" s="46"/>
      <c r="AC26" s="46"/>
      <c r="AD26" s="46"/>
      <c r="AE26" s="46"/>
      <c r="AF26" s="46"/>
      <c r="AG26" s="46"/>
      <c r="AH26" s="46"/>
      <c r="AI26" s="46"/>
      <c r="AJ26" s="46"/>
      <c r="AK26" s="46"/>
      <c r="AL26" s="46"/>
      <c r="AM26" s="46"/>
      <c r="AN26" s="46"/>
      <c r="AO26" s="46"/>
      <c r="AP26" s="46"/>
    </row>
    <row r="27" spans="27:42" x14ac:dyDescent="0.3">
      <c r="AA27" s="46"/>
      <c r="AB27" s="46"/>
      <c r="AC27" s="46"/>
      <c r="AD27" s="46"/>
      <c r="AE27" s="46"/>
      <c r="AF27" s="46"/>
      <c r="AG27" s="46"/>
      <c r="AH27" s="46"/>
      <c r="AI27" s="46"/>
      <c r="AJ27" s="46"/>
      <c r="AK27" s="46"/>
      <c r="AL27" s="46"/>
      <c r="AM27" s="46"/>
      <c r="AN27" s="46"/>
      <c r="AO27" s="46"/>
      <c r="AP27" s="46"/>
    </row>
    <row r="28" spans="27:42" x14ac:dyDescent="0.3">
      <c r="AA28" s="46"/>
      <c r="AB28" s="46"/>
      <c r="AC28" s="46"/>
      <c r="AD28" s="46"/>
      <c r="AE28" s="46"/>
      <c r="AF28" s="46"/>
      <c r="AG28" s="46"/>
      <c r="AH28" s="46"/>
      <c r="AI28" s="46"/>
      <c r="AJ28" s="46"/>
      <c r="AK28" s="46"/>
      <c r="AL28" s="46"/>
      <c r="AM28" s="46"/>
      <c r="AN28" s="46"/>
      <c r="AO28" s="46"/>
      <c r="AP28" s="46"/>
    </row>
    <row r="29" spans="27:42" x14ac:dyDescent="0.3">
      <c r="AA29" s="46"/>
      <c r="AB29" s="46"/>
      <c r="AC29" s="46"/>
      <c r="AD29" s="46"/>
      <c r="AE29" s="46"/>
      <c r="AF29" s="46"/>
      <c r="AG29" s="46"/>
      <c r="AH29" s="46"/>
      <c r="AI29" s="46"/>
      <c r="AJ29" s="46"/>
      <c r="AK29" s="46"/>
      <c r="AL29" s="46"/>
      <c r="AM29" s="46"/>
      <c r="AN29" s="46"/>
      <c r="AO29" s="46"/>
      <c r="AP29" s="46"/>
    </row>
    <row r="30" spans="27:42" x14ac:dyDescent="0.3">
      <c r="AA30" s="46"/>
      <c r="AB30" s="46"/>
      <c r="AC30" s="46"/>
      <c r="AD30" s="46"/>
      <c r="AE30" s="46"/>
      <c r="AF30" s="46"/>
      <c r="AG30" s="46"/>
      <c r="AH30" s="46"/>
      <c r="AI30" s="46"/>
      <c r="AJ30" s="46"/>
      <c r="AK30" s="46"/>
      <c r="AL30" s="46"/>
      <c r="AM30" s="46"/>
      <c r="AN30" s="46"/>
      <c r="AO30" s="46"/>
      <c r="AP30" s="46"/>
    </row>
    <row r="31" spans="27:42" x14ac:dyDescent="0.3">
      <c r="AA31" s="46"/>
      <c r="AB31" s="46"/>
      <c r="AC31" s="46"/>
      <c r="AD31" s="46"/>
      <c r="AE31" s="46"/>
      <c r="AF31" s="46"/>
      <c r="AG31" s="46"/>
      <c r="AH31" s="46"/>
      <c r="AI31" s="46"/>
      <c r="AJ31" s="46"/>
      <c r="AK31" s="46"/>
      <c r="AL31" s="46"/>
      <c r="AM31" s="46"/>
      <c r="AN31" s="46"/>
      <c r="AO31" s="46"/>
      <c r="AP31" s="46"/>
    </row>
    <row r="32" spans="27:42" x14ac:dyDescent="0.3">
      <c r="AA32" s="46"/>
      <c r="AB32" s="46"/>
      <c r="AC32" s="46"/>
      <c r="AD32" s="46"/>
      <c r="AE32" s="46"/>
      <c r="AF32" s="46"/>
      <c r="AG32" s="46"/>
      <c r="AH32" s="46"/>
      <c r="AI32" s="46"/>
      <c r="AJ32" s="46"/>
      <c r="AK32" s="46"/>
      <c r="AL32" s="46"/>
      <c r="AM32" s="46"/>
      <c r="AN32" s="46"/>
      <c r="AO32" s="46"/>
      <c r="AP32" s="46"/>
    </row>
    <row r="33" spans="27:42" x14ac:dyDescent="0.3">
      <c r="AA33" s="46"/>
      <c r="AB33" s="46"/>
      <c r="AC33" s="46"/>
      <c r="AD33" s="46"/>
      <c r="AE33" s="46"/>
      <c r="AF33" s="46"/>
      <c r="AG33" s="46"/>
      <c r="AH33" s="46"/>
      <c r="AI33" s="46"/>
      <c r="AJ33" s="46"/>
      <c r="AK33" s="46"/>
      <c r="AL33" s="46"/>
      <c r="AM33" s="46"/>
      <c r="AN33" s="46"/>
      <c r="AO33" s="46"/>
      <c r="AP33" s="46"/>
    </row>
    <row r="34" spans="27:42" x14ac:dyDescent="0.3">
      <c r="AA34" s="46"/>
      <c r="AB34" s="46"/>
      <c r="AC34" s="46"/>
      <c r="AD34" s="46"/>
      <c r="AE34" s="46"/>
      <c r="AF34" s="46"/>
      <c r="AG34" s="46"/>
      <c r="AH34" s="46"/>
      <c r="AI34" s="46"/>
      <c r="AJ34" s="46"/>
      <c r="AK34" s="46"/>
      <c r="AL34" s="46"/>
      <c r="AM34" s="46"/>
      <c r="AN34" s="46"/>
      <c r="AO34" s="46"/>
      <c r="AP34" s="46"/>
    </row>
    <row r="35" spans="27:42" x14ac:dyDescent="0.3">
      <c r="AA35" s="46"/>
      <c r="AB35" s="46"/>
      <c r="AC35" s="46"/>
      <c r="AD35" s="46"/>
      <c r="AE35" s="46"/>
      <c r="AF35" s="46"/>
      <c r="AG35" s="46"/>
      <c r="AH35" s="46"/>
      <c r="AI35" s="46"/>
      <c r="AJ35" s="46"/>
      <c r="AK35" s="46"/>
      <c r="AL35" s="46"/>
      <c r="AM35" s="46"/>
      <c r="AN35" s="46"/>
      <c r="AO35" s="46"/>
      <c r="AP35" s="46"/>
    </row>
    <row r="36" spans="27:42" x14ac:dyDescent="0.3">
      <c r="AA36" s="46"/>
      <c r="AB36" s="46"/>
      <c r="AC36" s="46"/>
      <c r="AD36" s="46"/>
      <c r="AE36" s="46"/>
      <c r="AF36" s="46"/>
      <c r="AG36" s="46"/>
      <c r="AH36" s="46"/>
      <c r="AI36" s="46"/>
      <c r="AJ36" s="46"/>
      <c r="AK36" s="46"/>
      <c r="AL36" s="46"/>
      <c r="AM36" s="46"/>
      <c r="AN36" s="46"/>
      <c r="AO36" s="46"/>
      <c r="AP36" s="46"/>
    </row>
    <row r="37" spans="27:42" x14ac:dyDescent="0.3">
      <c r="AA37" s="46"/>
      <c r="AB37" s="46"/>
      <c r="AC37" s="46"/>
      <c r="AD37" s="46"/>
      <c r="AE37" s="46"/>
      <c r="AF37" s="46"/>
      <c r="AG37" s="46"/>
      <c r="AH37" s="46"/>
      <c r="AI37" s="46"/>
      <c r="AJ37" s="46"/>
      <c r="AK37" s="46"/>
      <c r="AL37" s="46"/>
      <c r="AM37" s="46"/>
      <c r="AN37" s="46"/>
      <c r="AO37" s="46"/>
      <c r="AP37" s="46"/>
    </row>
    <row r="38" spans="27:42" x14ac:dyDescent="0.3">
      <c r="AA38" s="46"/>
      <c r="AB38" s="46"/>
      <c r="AC38" s="46"/>
      <c r="AD38" s="46"/>
      <c r="AE38" s="46"/>
      <c r="AF38" s="46"/>
      <c r="AG38" s="46"/>
      <c r="AH38" s="46"/>
      <c r="AI38" s="46"/>
      <c r="AJ38" s="46"/>
      <c r="AK38" s="46"/>
      <c r="AL38" s="46"/>
      <c r="AM38" s="46"/>
      <c r="AN38" s="46"/>
      <c r="AO38" s="46"/>
      <c r="AP38" s="46"/>
    </row>
    <row r="39" spans="27:42" x14ac:dyDescent="0.3">
      <c r="AA39" s="46"/>
      <c r="AB39" s="46"/>
      <c r="AC39" s="46"/>
      <c r="AD39" s="46"/>
      <c r="AE39" s="46"/>
      <c r="AF39" s="46"/>
      <c r="AG39" s="46"/>
      <c r="AH39" s="46"/>
      <c r="AI39" s="46"/>
      <c r="AJ39" s="46"/>
      <c r="AK39" s="46"/>
      <c r="AL39" s="46"/>
      <c r="AM39" s="46"/>
      <c r="AN39" s="46"/>
      <c r="AO39" s="46"/>
      <c r="AP39" s="46"/>
    </row>
    <row r="40" spans="27:42" x14ac:dyDescent="0.3">
      <c r="AA40" s="46"/>
      <c r="AB40" s="46"/>
      <c r="AC40" s="46"/>
      <c r="AD40" s="46"/>
      <c r="AE40" s="46"/>
      <c r="AF40" s="46"/>
      <c r="AG40" s="46"/>
      <c r="AH40" s="46"/>
      <c r="AI40" s="46"/>
      <c r="AJ40" s="46"/>
      <c r="AK40" s="46"/>
      <c r="AL40" s="46"/>
      <c r="AM40" s="46"/>
      <c r="AN40" s="46"/>
      <c r="AO40" s="46"/>
      <c r="AP40" s="46"/>
    </row>
    <row r="41" spans="27:42" x14ac:dyDescent="0.3">
      <c r="AA41" s="46"/>
      <c r="AB41" s="46"/>
      <c r="AC41" s="46"/>
      <c r="AD41" s="46"/>
      <c r="AE41" s="46"/>
      <c r="AF41" s="46"/>
      <c r="AG41" s="46"/>
      <c r="AH41" s="46"/>
      <c r="AI41" s="46"/>
      <c r="AJ41" s="46"/>
      <c r="AK41" s="46"/>
      <c r="AL41" s="46"/>
      <c r="AM41" s="46"/>
      <c r="AN41" s="46"/>
      <c r="AO41" s="46"/>
      <c r="AP41" s="46"/>
    </row>
    <row r="42" spans="27:42" x14ac:dyDescent="0.3">
      <c r="AA42" s="46"/>
      <c r="AB42" s="46"/>
      <c r="AC42" s="46"/>
      <c r="AD42" s="46"/>
      <c r="AE42" s="46"/>
      <c r="AF42" s="46"/>
      <c r="AG42" s="46"/>
      <c r="AH42" s="46"/>
      <c r="AI42" s="46"/>
      <c r="AJ42" s="46"/>
      <c r="AK42" s="46"/>
      <c r="AL42" s="46"/>
      <c r="AM42" s="46"/>
      <c r="AN42" s="46"/>
      <c r="AO42" s="46"/>
      <c r="AP42" s="46"/>
    </row>
    <row r="43" spans="27:42" x14ac:dyDescent="0.3">
      <c r="AA43" s="46"/>
      <c r="AB43" s="46"/>
      <c r="AC43" s="46"/>
      <c r="AD43" s="46"/>
      <c r="AE43" s="46"/>
      <c r="AF43" s="46"/>
      <c r="AG43" s="46"/>
      <c r="AH43" s="46"/>
      <c r="AI43" s="46"/>
      <c r="AJ43" s="46"/>
      <c r="AK43" s="46"/>
      <c r="AL43" s="46"/>
      <c r="AM43" s="46"/>
      <c r="AN43" s="46"/>
      <c r="AO43" s="46"/>
      <c r="AP43" s="46"/>
    </row>
    <row r="44" spans="27:42" x14ac:dyDescent="0.3">
      <c r="AA44" s="46"/>
      <c r="AB44" s="46"/>
      <c r="AC44" s="46"/>
      <c r="AD44" s="46"/>
      <c r="AE44" s="46"/>
      <c r="AF44" s="46"/>
      <c r="AG44" s="46"/>
      <c r="AH44" s="46"/>
      <c r="AI44" s="46"/>
      <c r="AJ44" s="46"/>
      <c r="AK44" s="46"/>
      <c r="AL44" s="46"/>
      <c r="AM44" s="46"/>
      <c r="AN44" s="46"/>
      <c r="AO44" s="46"/>
      <c r="AP44" s="46"/>
    </row>
    <row r="45" spans="27:42" x14ac:dyDescent="0.3">
      <c r="AA45" s="46"/>
      <c r="AB45" s="46"/>
      <c r="AC45" s="46"/>
      <c r="AD45" s="46"/>
      <c r="AE45" s="46"/>
      <c r="AF45" s="46"/>
      <c r="AG45" s="46"/>
      <c r="AH45" s="46"/>
      <c r="AI45" s="46"/>
      <c r="AJ45" s="46"/>
      <c r="AK45" s="46"/>
      <c r="AL45" s="46"/>
      <c r="AM45" s="46"/>
      <c r="AN45" s="46"/>
      <c r="AO45" s="46"/>
      <c r="AP45" s="46"/>
    </row>
    <row r="46" spans="27:42" x14ac:dyDescent="0.3">
      <c r="AA46" s="46"/>
      <c r="AB46" s="46"/>
      <c r="AC46" s="46"/>
      <c r="AD46" s="46"/>
      <c r="AE46" s="46"/>
      <c r="AF46" s="46"/>
      <c r="AG46" s="46"/>
      <c r="AH46" s="46"/>
      <c r="AI46" s="46"/>
      <c r="AJ46" s="46"/>
      <c r="AK46" s="46"/>
      <c r="AL46" s="46"/>
      <c r="AM46" s="46"/>
      <c r="AN46" s="46"/>
      <c r="AO46" s="46"/>
      <c r="AP46" s="46"/>
    </row>
    <row r="47" spans="27:42" x14ac:dyDescent="0.3">
      <c r="AA47" s="46"/>
      <c r="AB47" s="46"/>
      <c r="AC47" s="46"/>
      <c r="AD47" s="46"/>
      <c r="AE47" s="46"/>
      <c r="AF47" s="46"/>
      <c r="AG47" s="46"/>
      <c r="AH47" s="46"/>
      <c r="AI47" s="46"/>
      <c r="AJ47" s="46"/>
      <c r="AK47" s="46"/>
      <c r="AL47" s="46"/>
      <c r="AM47" s="46"/>
      <c r="AN47" s="46"/>
      <c r="AO47" s="46"/>
      <c r="AP47" s="46"/>
    </row>
    <row r="48" spans="27:42" x14ac:dyDescent="0.3">
      <c r="AA48" s="46"/>
      <c r="AB48" s="46"/>
      <c r="AC48" s="46"/>
      <c r="AD48" s="46"/>
      <c r="AE48" s="46"/>
      <c r="AF48" s="46"/>
      <c r="AG48" s="46"/>
      <c r="AH48" s="46"/>
      <c r="AI48" s="46"/>
      <c r="AJ48" s="46"/>
      <c r="AK48" s="46"/>
      <c r="AL48" s="46"/>
      <c r="AM48" s="46"/>
      <c r="AN48" s="46"/>
      <c r="AO48" s="46"/>
      <c r="AP48" s="46"/>
    </row>
    <row r="49" spans="27:42" x14ac:dyDescent="0.3">
      <c r="AA49" s="46"/>
      <c r="AB49" s="46"/>
      <c r="AC49" s="46"/>
      <c r="AD49" s="46"/>
      <c r="AE49" s="46"/>
      <c r="AF49" s="46"/>
      <c r="AG49" s="46"/>
      <c r="AH49" s="46"/>
      <c r="AI49" s="46"/>
      <c r="AJ49" s="46"/>
      <c r="AK49" s="46"/>
      <c r="AL49" s="46"/>
      <c r="AM49" s="46"/>
      <c r="AN49" s="46"/>
      <c r="AO49" s="46"/>
      <c r="AP49" s="46"/>
    </row>
    <row r="50" spans="27:42" x14ac:dyDescent="0.3">
      <c r="AA50" s="46"/>
      <c r="AB50" s="46"/>
      <c r="AC50" s="46"/>
      <c r="AD50" s="46"/>
      <c r="AE50" s="46"/>
      <c r="AF50" s="46"/>
      <c r="AG50" s="46"/>
      <c r="AH50" s="46"/>
      <c r="AI50" s="46"/>
      <c r="AJ50" s="46"/>
      <c r="AK50" s="46"/>
      <c r="AL50" s="46"/>
      <c r="AM50" s="46"/>
      <c r="AN50" s="46"/>
      <c r="AO50" s="46"/>
      <c r="AP50" s="46"/>
    </row>
    <row r="51" spans="27:42" x14ac:dyDescent="0.3">
      <c r="AA51" s="46"/>
      <c r="AB51" s="46"/>
      <c r="AC51" s="46"/>
      <c r="AD51" s="46"/>
      <c r="AE51" s="46"/>
      <c r="AF51" s="46"/>
      <c r="AG51" s="46"/>
      <c r="AH51" s="46"/>
      <c r="AI51" s="46"/>
      <c r="AJ51" s="46"/>
      <c r="AK51" s="46"/>
      <c r="AL51" s="46"/>
      <c r="AM51" s="46"/>
      <c r="AN51" s="46"/>
      <c r="AO51" s="46"/>
      <c r="AP51" s="46"/>
    </row>
    <row r="52" spans="27:42" x14ac:dyDescent="0.3">
      <c r="AA52" s="46"/>
      <c r="AB52" s="46"/>
      <c r="AC52" s="46"/>
      <c r="AD52" s="46"/>
      <c r="AE52" s="46"/>
      <c r="AF52" s="46"/>
      <c r="AG52" s="46"/>
      <c r="AH52" s="46"/>
      <c r="AI52" s="46"/>
      <c r="AJ52" s="46"/>
      <c r="AK52" s="46"/>
      <c r="AL52" s="46"/>
      <c r="AM52" s="46"/>
      <c r="AN52" s="46"/>
      <c r="AO52" s="46"/>
      <c r="AP52" s="46"/>
    </row>
    <row r="53" spans="27:42" x14ac:dyDescent="0.3">
      <c r="AA53" s="46"/>
      <c r="AB53" s="46"/>
      <c r="AC53" s="46"/>
      <c r="AD53" s="46"/>
      <c r="AE53" s="46"/>
      <c r="AF53" s="46"/>
      <c r="AG53" s="46"/>
      <c r="AH53" s="46"/>
      <c r="AI53" s="46"/>
      <c r="AJ53" s="46"/>
      <c r="AK53" s="46"/>
      <c r="AL53" s="46"/>
      <c r="AM53" s="46"/>
      <c r="AN53" s="46"/>
      <c r="AO53" s="46"/>
      <c r="AP53" s="46"/>
    </row>
    <row r="54" spans="27:42" x14ac:dyDescent="0.3">
      <c r="AA54" s="46"/>
      <c r="AB54" s="46"/>
      <c r="AC54" s="46"/>
      <c r="AD54" s="46"/>
      <c r="AE54" s="46"/>
      <c r="AF54" s="46"/>
      <c r="AG54" s="46"/>
      <c r="AH54" s="46"/>
      <c r="AI54" s="46"/>
      <c r="AJ54" s="46"/>
      <c r="AK54" s="46"/>
      <c r="AL54" s="46"/>
      <c r="AM54" s="46"/>
      <c r="AN54" s="46"/>
      <c r="AO54" s="46"/>
      <c r="AP54" s="46"/>
    </row>
    <row r="55" spans="27:42" x14ac:dyDescent="0.3">
      <c r="AA55" s="46"/>
      <c r="AB55" s="46"/>
      <c r="AC55" s="46"/>
      <c r="AD55" s="46"/>
      <c r="AE55" s="46"/>
      <c r="AF55" s="46"/>
      <c r="AG55" s="46"/>
      <c r="AH55" s="46"/>
      <c r="AI55" s="46"/>
      <c r="AJ55" s="46"/>
      <c r="AK55" s="46"/>
      <c r="AL55" s="46"/>
      <c r="AM55" s="46"/>
      <c r="AN55" s="46"/>
      <c r="AO55" s="46"/>
      <c r="AP55" s="46"/>
    </row>
    <row r="56" spans="27:42" x14ac:dyDescent="0.3">
      <c r="AA56" s="46"/>
      <c r="AB56" s="46"/>
      <c r="AC56" s="46"/>
      <c r="AD56" s="46"/>
      <c r="AE56" s="46"/>
      <c r="AF56" s="46"/>
      <c r="AG56" s="46"/>
      <c r="AH56" s="46"/>
      <c r="AI56" s="46"/>
      <c r="AJ56" s="46"/>
      <c r="AK56" s="46"/>
      <c r="AL56" s="46"/>
      <c r="AM56" s="46"/>
      <c r="AN56" s="46"/>
      <c r="AO56" s="46"/>
      <c r="AP56" s="46"/>
    </row>
  </sheetData>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P50"/>
  <sheetViews>
    <sheetView zoomScale="50" zoomScaleNormal="50" workbookViewId="0">
      <selection activeCell="X55" sqref="X55"/>
    </sheetView>
  </sheetViews>
  <sheetFormatPr defaultRowHeight="14.4" x14ac:dyDescent="0.3"/>
  <sheetData>
    <row r="1" spans="1:42" ht="18" x14ac:dyDescent="0.35">
      <c r="A1" s="30" t="s">
        <v>117</v>
      </c>
      <c r="B1" s="30"/>
      <c r="C1" s="30"/>
      <c r="D1" s="30"/>
      <c r="E1" s="30"/>
      <c r="F1" s="30"/>
      <c r="G1" s="30"/>
      <c r="H1" s="30"/>
      <c r="I1" s="30"/>
      <c r="J1" s="30"/>
      <c r="K1" s="30"/>
      <c r="L1" s="30"/>
      <c r="M1" s="30"/>
      <c r="N1" s="30"/>
      <c r="AA1" t="s">
        <v>118</v>
      </c>
    </row>
    <row r="3" spans="1:42" ht="28.8" x14ac:dyDescent="0.55000000000000004">
      <c r="AA3" s="45" t="s">
        <v>119</v>
      </c>
      <c r="AB3" s="46"/>
      <c r="AC3" s="46"/>
      <c r="AD3" s="46"/>
      <c r="AE3" s="46"/>
      <c r="AF3" s="46"/>
      <c r="AG3" s="46"/>
      <c r="AH3" s="46"/>
      <c r="AI3" s="46"/>
      <c r="AJ3" s="46"/>
      <c r="AK3" s="46"/>
      <c r="AL3" s="46"/>
      <c r="AM3" s="46"/>
      <c r="AN3" s="46"/>
      <c r="AO3" s="46"/>
      <c r="AP3" s="46"/>
    </row>
    <row r="4" spans="1:42" x14ac:dyDescent="0.3">
      <c r="AA4" s="46"/>
      <c r="AB4" s="46"/>
      <c r="AC4" s="46"/>
      <c r="AD4" s="46"/>
      <c r="AE4" s="46"/>
      <c r="AF4" s="46"/>
      <c r="AG4" s="46"/>
      <c r="AH4" s="46"/>
      <c r="AI4" s="46"/>
      <c r="AJ4" s="46"/>
      <c r="AK4" s="46"/>
      <c r="AL4" s="46"/>
      <c r="AM4" s="46"/>
      <c r="AN4" s="46"/>
      <c r="AO4" s="46"/>
      <c r="AP4" s="46"/>
    </row>
    <row r="5" spans="1:42" x14ac:dyDescent="0.3">
      <c r="AA5" s="46"/>
      <c r="AB5" s="46"/>
      <c r="AC5" s="46"/>
      <c r="AD5" s="46"/>
      <c r="AE5" s="46"/>
      <c r="AF5" s="46"/>
      <c r="AG5" s="46"/>
      <c r="AH5" s="46"/>
      <c r="AI5" s="46"/>
      <c r="AJ5" s="46"/>
      <c r="AK5" s="46"/>
      <c r="AL5" s="46"/>
      <c r="AM5" s="46"/>
      <c r="AN5" s="46"/>
      <c r="AO5" s="46"/>
      <c r="AP5" s="46"/>
    </row>
    <row r="6" spans="1:42" x14ac:dyDescent="0.3">
      <c r="AA6" s="46"/>
      <c r="AB6" s="46"/>
      <c r="AC6" s="46"/>
      <c r="AD6" s="46"/>
      <c r="AE6" s="46"/>
      <c r="AF6" s="46"/>
      <c r="AG6" s="46"/>
      <c r="AH6" s="46"/>
      <c r="AI6" s="46"/>
      <c r="AJ6" s="46"/>
      <c r="AK6" s="46"/>
      <c r="AL6" s="46"/>
      <c r="AM6" s="46"/>
      <c r="AN6" s="46"/>
      <c r="AO6" s="46"/>
      <c r="AP6" s="46"/>
    </row>
    <row r="7" spans="1:42" x14ac:dyDescent="0.3">
      <c r="AA7" s="46"/>
      <c r="AB7" s="46"/>
      <c r="AC7" s="46"/>
      <c r="AD7" s="46"/>
      <c r="AE7" s="46"/>
      <c r="AF7" s="46"/>
      <c r="AG7" s="46"/>
      <c r="AH7" s="46"/>
      <c r="AI7" s="46"/>
      <c r="AJ7" s="46"/>
      <c r="AK7" s="46"/>
      <c r="AL7" s="46"/>
      <c r="AM7" s="46"/>
      <c r="AN7" s="46"/>
      <c r="AO7" s="46"/>
      <c r="AP7" s="46"/>
    </row>
    <row r="8" spans="1:42" x14ac:dyDescent="0.3">
      <c r="AA8" s="46"/>
      <c r="AB8" s="46"/>
      <c r="AC8" s="46"/>
      <c r="AD8" s="46"/>
      <c r="AE8" s="46"/>
      <c r="AF8" s="46"/>
      <c r="AG8" s="46"/>
      <c r="AH8" s="46"/>
      <c r="AI8" s="46"/>
      <c r="AJ8" s="46"/>
      <c r="AK8" s="46"/>
      <c r="AL8" s="46"/>
      <c r="AM8" s="46"/>
      <c r="AN8" s="46"/>
      <c r="AO8" s="46"/>
      <c r="AP8" s="46"/>
    </row>
    <row r="9" spans="1:42" x14ac:dyDescent="0.3">
      <c r="AA9" s="46"/>
      <c r="AB9" s="46"/>
      <c r="AC9" s="46"/>
      <c r="AD9" s="46"/>
      <c r="AE9" s="46"/>
      <c r="AF9" s="46"/>
      <c r="AG9" s="46"/>
      <c r="AH9" s="46"/>
      <c r="AI9" s="46"/>
      <c r="AJ9" s="46"/>
      <c r="AK9" s="46"/>
      <c r="AL9" s="46"/>
      <c r="AM9" s="46"/>
      <c r="AN9" s="46"/>
      <c r="AO9" s="46"/>
      <c r="AP9" s="46"/>
    </row>
    <row r="10" spans="1:42" x14ac:dyDescent="0.3">
      <c r="AA10" s="46"/>
      <c r="AB10" s="46"/>
      <c r="AC10" s="46"/>
      <c r="AD10" s="46"/>
      <c r="AE10" s="46"/>
      <c r="AF10" s="46"/>
      <c r="AG10" s="46"/>
      <c r="AH10" s="46"/>
      <c r="AI10" s="46"/>
      <c r="AJ10" s="46"/>
      <c r="AK10" s="46"/>
      <c r="AL10" s="46"/>
      <c r="AM10" s="46"/>
      <c r="AN10" s="46"/>
      <c r="AO10" s="46"/>
      <c r="AP10" s="46"/>
    </row>
    <row r="11" spans="1:42" x14ac:dyDescent="0.3">
      <c r="AA11" s="46"/>
      <c r="AB11" s="46"/>
      <c r="AC11" s="46"/>
      <c r="AD11" s="46"/>
      <c r="AE11" s="46"/>
      <c r="AF11" s="46"/>
      <c r="AG11" s="46"/>
      <c r="AH11" s="46"/>
      <c r="AI11" s="46"/>
      <c r="AJ11" s="46"/>
      <c r="AK11" s="46"/>
      <c r="AL11" s="46"/>
      <c r="AM11" s="46"/>
      <c r="AN11" s="46"/>
      <c r="AO11" s="46"/>
      <c r="AP11" s="46"/>
    </row>
    <row r="12" spans="1:42" x14ac:dyDescent="0.3">
      <c r="AA12" s="46"/>
      <c r="AB12" s="46"/>
      <c r="AC12" s="46"/>
      <c r="AD12" s="46"/>
      <c r="AE12" s="46"/>
      <c r="AF12" s="46"/>
      <c r="AG12" s="46"/>
      <c r="AH12" s="46"/>
      <c r="AI12" s="46"/>
      <c r="AJ12" s="46"/>
      <c r="AK12" s="46"/>
      <c r="AL12" s="46"/>
      <c r="AM12" s="46"/>
      <c r="AN12" s="46"/>
      <c r="AO12" s="46"/>
      <c r="AP12" s="46"/>
    </row>
    <row r="13" spans="1:42" x14ac:dyDescent="0.3">
      <c r="AA13" s="46"/>
      <c r="AB13" s="46"/>
      <c r="AC13" s="46"/>
      <c r="AD13" s="46"/>
      <c r="AE13" s="46"/>
      <c r="AF13" s="46"/>
      <c r="AG13" s="46"/>
      <c r="AH13" s="46"/>
      <c r="AI13" s="46"/>
      <c r="AJ13" s="46"/>
      <c r="AK13" s="46"/>
      <c r="AL13" s="46"/>
      <c r="AM13" s="46"/>
      <c r="AN13" s="46"/>
      <c r="AO13" s="46"/>
      <c r="AP13" s="46"/>
    </row>
    <row r="14" spans="1:42" x14ac:dyDescent="0.3">
      <c r="AA14" s="46"/>
      <c r="AB14" s="46"/>
      <c r="AC14" s="46"/>
      <c r="AD14" s="46"/>
      <c r="AE14" s="46"/>
      <c r="AF14" s="46"/>
      <c r="AG14" s="46"/>
      <c r="AH14" s="46"/>
      <c r="AI14" s="46"/>
      <c r="AJ14" s="46"/>
      <c r="AK14" s="46"/>
      <c r="AL14" s="46"/>
      <c r="AM14" s="46"/>
      <c r="AN14" s="46"/>
      <c r="AO14" s="46"/>
      <c r="AP14" s="46"/>
    </row>
    <row r="15" spans="1:42" x14ac:dyDescent="0.3">
      <c r="AA15" s="46"/>
      <c r="AB15" s="46"/>
      <c r="AC15" s="46"/>
      <c r="AD15" s="46"/>
      <c r="AE15" s="46"/>
      <c r="AF15" s="46"/>
      <c r="AG15" s="46"/>
      <c r="AH15" s="46"/>
      <c r="AI15" s="46"/>
      <c r="AJ15" s="46"/>
      <c r="AK15" s="46"/>
      <c r="AL15" s="46"/>
      <c r="AM15" s="46"/>
      <c r="AN15" s="46"/>
      <c r="AO15" s="46"/>
      <c r="AP15" s="46"/>
    </row>
    <row r="16" spans="1:42" x14ac:dyDescent="0.3">
      <c r="AA16" s="46"/>
      <c r="AB16" s="46"/>
      <c r="AC16" s="46"/>
      <c r="AD16" s="46"/>
      <c r="AE16" s="46"/>
      <c r="AF16" s="46"/>
      <c r="AG16" s="46"/>
      <c r="AH16" s="46"/>
      <c r="AI16" s="46"/>
      <c r="AJ16" s="46"/>
      <c r="AK16" s="46"/>
      <c r="AL16" s="46"/>
      <c r="AM16" s="46"/>
      <c r="AN16" s="46"/>
      <c r="AO16" s="46"/>
      <c r="AP16" s="46"/>
    </row>
    <row r="17" spans="27:42" x14ac:dyDescent="0.3">
      <c r="AA17" s="46"/>
      <c r="AB17" s="46"/>
      <c r="AC17" s="46"/>
      <c r="AD17" s="46"/>
      <c r="AE17" s="46"/>
      <c r="AF17" s="46"/>
      <c r="AG17" s="46"/>
      <c r="AH17" s="46"/>
      <c r="AI17" s="46"/>
      <c r="AJ17" s="46"/>
      <c r="AK17" s="46"/>
      <c r="AL17" s="46"/>
      <c r="AM17" s="46"/>
      <c r="AN17" s="46"/>
      <c r="AO17" s="46"/>
      <c r="AP17" s="46"/>
    </row>
    <row r="18" spans="27:42" x14ac:dyDescent="0.3">
      <c r="AA18" s="46"/>
      <c r="AB18" s="46"/>
      <c r="AC18" s="46"/>
      <c r="AD18" s="46"/>
      <c r="AE18" s="46"/>
      <c r="AF18" s="46"/>
      <c r="AG18" s="46"/>
      <c r="AH18" s="46"/>
      <c r="AI18" s="46"/>
      <c r="AJ18" s="46"/>
      <c r="AK18" s="46"/>
      <c r="AL18" s="46"/>
      <c r="AM18" s="46"/>
      <c r="AN18" s="46"/>
      <c r="AO18" s="46"/>
      <c r="AP18" s="46"/>
    </row>
    <row r="19" spans="27:42" x14ac:dyDescent="0.3">
      <c r="AA19" s="46"/>
      <c r="AB19" s="46"/>
      <c r="AC19" s="46"/>
      <c r="AD19" s="46"/>
      <c r="AE19" s="46"/>
      <c r="AF19" s="46"/>
      <c r="AG19" s="46"/>
      <c r="AH19" s="46"/>
      <c r="AI19" s="46"/>
      <c r="AJ19" s="46"/>
      <c r="AK19" s="46"/>
      <c r="AL19" s="46"/>
      <c r="AM19" s="46"/>
      <c r="AN19" s="46"/>
      <c r="AO19" s="46"/>
      <c r="AP19" s="46"/>
    </row>
    <row r="20" spans="27:42" x14ac:dyDescent="0.3">
      <c r="AA20" s="46"/>
      <c r="AB20" s="46"/>
      <c r="AC20" s="46"/>
      <c r="AD20" s="46"/>
      <c r="AE20" s="46"/>
      <c r="AF20" s="46"/>
      <c r="AG20" s="46"/>
      <c r="AH20" s="46"/>
      <c r="AI20" s="46"/>
      <c r="AJ20" s="46"/>
      <c r="AK20" s="46"/>
      <c r="AL20" s="46"/>
      <c r="AM20" s="46"/>
      <c r="AN20" s="46"/>
      <c r="AO20" s="46"/>
      <c r="AP20" s="46"/>
    </row>
    <row r="21" spans="27:42" x14ac:dyDescent="0.3">
      <c r="AA21" s="46"/>
      <c r="AB21" s="46"/>
      <c r="AC21" s="46"/>
      <c r="AD21" s="46"/>
      <c r="AE21" s="46"/>
      <c r="AF21" s="46"/>
      <c r="AG21" s="46"/>
      <c r="AH21" s="46"/>
      <c r="AI21" s="46"/>
      <c r="AJ21" s="46"/>
      <c r="AK21" s="46"/>
      <c r="AL21" s="46"/>
      <c r="AM21" s="46"/>
      <c r="AN21" s="46"/>
      <c r="AO21" s="46"/>
      <c r="AP21" s="46"/>
    </row>
    <row r="22" spans="27:42" x14ac:dyDescent="0.3">
      <c r="AA22" s="46"/>
      <c r="AB22" s="46"/>
      <c r="AC22" s="46"/>
      <c r="AD22" s="46"/>
      <c r="AE22" s="46"/>
      <c r="AF22" s="46"/>
      <c r="AG22" s="46"/>
      <c r="AH22" s="46"/>
      <c r="AI22" s="46"/>
      <c r="AJ22" s="46"/>
      <c r="AK22" s="46"/>
      <c r="AL22" s="46"/>
      <c r="AM22" s="46"/>
      <c r="AN22" s="46"/>
      <c r="AO22" s="46"/>
      <c r="AP22" s="46"/>
    </row>
    <row r="23" spans="27:42" x14ac:dyDescent="0.3">
      <c r="AA23" s="46"/>
      <c r="AB23" s="46"/>
      <c r="AC23" s="46"/>
      <c r="AD23" s="46"/>
      <c r="AE23" s="46"/>
      <c r="AF23" s="46"/>
      <c r="AG23" s="46"/>
      <c r="AH23" s="46"/>
      <c r="AI23" s="46"/>
      <c r="AJ23" s="46"/>
      <c r="AK23" s="46"/>
      <c r="AL23" s="46"/>
      <c r="AM23" s="46"/>
      <c r="AN23" s="46"/>
      <c r="AO23" s="46"/>
      <c r="AP23" s="46"/>
    </row>
    <row r="24" spans="27:42" x14ac:dyDescent="0.3">
      <c r="AA24" s="46"/>
      <c r="AB24" s="46"/>
      <c r="AC24" s="46"/>
      <c r="AD24" s="46"/>
      <c r="AE24" s="46"/>
      <c r="AF24" s="46"/>
      <c r="AG24" s="46"/>
      <c r="AH24" s="46"/>
      <c r="AI24" s="46"/>
      <c r="AJ24" s="46"/>
      <c r="AK24" s="46"/>
      <c r="AL24" s="46"/>
      <c r="AM24" s="46"/>
      <c r="AN24" s="46"/>
      <c r="AO24" s="46"/>
      <c r="AP24" s="46"/>
    </row>
    <row r="25" spans="27:42" x14ac:dyDescent="0.3">
      <c r="AA25" s="46"/>
      <c r="AB25" s="46"/>
      <c r="AC25" s="46"/>
      <c r="AD25" s="46"/>
      <c r="AE25" s="46"/>
      <c r="AF25" s="46"/>
      <c r="AG25" s="46"/>
      <c r="AH25" s="46"/>
      <c r="AI25" s="46"/>
      <c r="AJ25" s="46"/>
      <c r="AK25" s="46"/>
      <c r="AL25" s="46"/>
      <c r="AM25" s="46"/>
      <c r="AN25" s="46"/>
      <c r="AO25" s="46"/>
      <c r="AP25" s="46"/>
    </row>
    <row r="26" spans="27:42" x14ac:dyDescent="0.3">
      <c r="AA26" s="46"/>
      <c r="AB26" s="46"/>
      <c r="AC26" s="46"/>
      <c r="AD26" s="46"/>
      <c r="AE26" s="46"/>
      <c r="AF26" s="46"/>
      <c r="AG26" s="46"/>
      <c r="AH26" s="46"/>
      <c r="AI26" s="46"/>
      <c r="AJ26" s="46"/>
      <c r="AK26" s="46"/>
      <c r="AL26" s="46"/>
      <c r="AM26" s="46"/>
      <c r="AN26" s="46"/>
      <c r="AO26" s="46"/>
      <c r="AP26" s="46"/>
    </row>
    <row r="27" spans="27:42" x14ac:dyDescent="0.3">
      <c r="AA27" s="46"/>
      <c r="AB27" s="46"/>
      <c r="AC27" s="46"/>
      <c r="AD27" s="46"/>
      <c r="AE27" s="46"/>
      <c r="AF27" s="46"/>
      <c r="AG27" s="46"/>
      <c r="AH27" s="46"/>
      <c r="AI27" s="46"/>
      <c r="AJ27" s="46"/>
      <c r="AK27" s="46"/>
      <c r="AL27" s="46"/>
      <c r="AM27" s="46"/>
      <c r="AN27" s="46"/>
      <c r="AO27" s="46"/>
      <c r="AP27" s="46"/>
    </row>
    <row r="28" spans="27:42" x14ac:dyDescent="0.3">
      <c r="AA28" s="46"/>
      <c r="AB28" s="46"/>
      <c r="AC28" s="46"/>
      <c r="AD28" s="46"/>
      <c r="AE28" s="46"/>
      <c r="AF28" s="46"/>
      <c r="AG28" s="46"/>
      <c r="AH28" s="46"/>
      <c r="AI28" s="46"/>
      <c r="AJ28" s="46"/>
      <c r="AK28" s="46"/>
      <c r="AL28" s="46"/>
      <c r="AM28" s="46"/>
      <c r="AN28" s="46"/>
      <c r="AO28" s="46"/>
      <c r="AP28" s="46"/>
    </row>
    <row r="29" spans="27:42" x14ac:dyDescent="0.3">
      <c r="AA29" s="46"/>
      <c r="AB29" s="46"/>
      <c r="AC29" s="46"/>
      <c r="AD29" s="46"/>
      <c r="AE29" s="46"/>
      <c r="AF29" s="46"/>
      <c r="AG29" s="46"/>
      <c r="AH29" s="46"/>
      <c r="AI29" s="46"/>
      <c r="AJ29" s="46"/>
      <c r="AK29" s="46"/>
      <c r="AL29" s="46"/>
      <c r="AM29" s="46"/>
      <c r="AN29" s="46"/>
      <c r="AO29" s="46"/>
      <c r="AP29" s="46"/>
    </row>
    <row r="30" spans="27:42" x14ac:dyDescent="0.3">
      <c r="AA30" s="46"/>
      <c r="AB30" s="46"/>
      <c r="AC30" s="46"/>
      <c r="AD30" s="46"/>
      <c r="AE30" s="46"/>
      <c r="AF30" s="46"/>
      <c r="AG30" s="46"/>
      <c r="AH30" s="46"/>
      <c r="AI30" s="46"/>
      <c r="AJ30" s="46"/>
      <c r="AK30" s="46"/>
      <c r="AL30" s="46"/>
      <c r="AM30" s="46"/>
      <c r="AN30" s="46"/>
      <c r="AO30" s="46"/>
      <c r="AP30" s="46"/>
    </row>
    <row r="31" spans="27:42" x14ac:dyDescent="0.3">
      <c r="AA31" s="46"/>
      <c r="AB31" s="46"/>
      <c r="AC31" s="46"/>
      <c r="AD31" s="46"/>
      <c r="AE31" s="46"/>
      <c r="AF31" s="46"/>
      <c r="AG31" s="46"/>
      <c r="AH31" s="46"/>
      <c r="AI31" s="46"/>
      <c r="AJ31" s="46"/>
      <c r="AK31" s="46"/>
      <c r="AL31" s="46"/>
      <c r="AM31" s="46"/>
      <c r="AN31" s="46"/>
      <c r="AO31" s="46"/>
      <c r="AP31" s="46"/>
    </row>
    <row r="32" spans="27:42" x14ac:dyDescent="0.3">
      <c r="AA32" s="46"/>
      <c r="AB32" s="46"/>
      <c r="AC32" s="46"/>
      <c r="AD32" s="46"/>
      <c r="AE32" s="46"/>
      <c r="AF32" s="46"/>
      <c r="AG32" s="46"/>
      <c r="AH32" s="46"/>
      <c r="AI32" s="46"/>
      <c r="AJ32" s="46"/>
      <c r="AK32" s="46"/>
      <c r="AL32" s="46"/>
      <c r="AM32" s="46"/>
      <c r="AN32" s="46"/>
      <c r="AO32" s="46"/>
      <c r="AP32" s="46"/>
    </row>
    <row r="33" spans="27:42" x14ac:dyDescent="0.3">
      <c r="AA33" s="46"/>
      <c r="AB33" s="46"/>
      <c r="AC33" s="46"/>
      <c r="AD33" s="46"/>
      <c r="AE33" s="46"/>
      <c r="AF33" s="46"/>
      <c r="AG33" s="46"/>
      <c r="AH33" s="46"/>
      <c r="AI33" s="46"/>
      <c r="AJ33" s="46"/>
      <c r="AK33" s="46"/>
      <c r="AL33" s="46"/>
      <c r="AM33" s="46"/>
      <c r="AN33" s="46"/>
      <c r="AO33" s="46"/>
      <c r="AP33" s="46"/>
    </row>
    <row r="34" spans="27:42" x14ac:dyDescent="0.3">
      <c r="AA34" s="46"/>
      <c r="AB34" s="46"/>
      <c r="AC34" s="46"/>
      <c r="AD34" s="46"/>
      <c r="AE34" s="46"/>
      <c r="AF34" s="46"/>
      <c r="AG34" s="46"/>
      <c r="AH34" s="46"/>
      <c r="AI34" s="46"/>
      <c r="AJ34" s="46"/>
      <c r="AK34" s="46"/>
      <c r="AL34" s="46"/>
      <c r="AM34" s="46"/>
      <c r="AN34" s="46"/>
      <c r="AO34" s="46"/>
      <c r="AP34" s="46"/>
    </row>
    <row r="35" spans="27:42" x14ac:dyDescent="0.3">
      <c r="AA35" s="46"/>
      <c r="AB35" s="46"/>
      <c r="AC35" s="46"/>
      <c r="AD35" s="46"/>
      <c r="AE35" s="46"/>
      <c r="AF35" s="46"/>
      <c r="AG35" s="46"/>
      <c r="AH35" s="46"/>
      <c r="AI35" s="46"/>
      <c r="AJ35" s="46"/>
      <c r="AK35" s="46"/>
      <c r="AL35" s="46"/>
      <c r="AM35" s="46"/>
      <c r="AN35" s="46"/>
      <c r="AO35" s="46"/>
      <c r="AP35" s="46"/>
    </row>
    <row r="36" spans="27:42" x14ac:dyDescent="0.3">
      <c r="AA36" s="46"/>
      <c r="AB36" s="46"/>
      <c r="AC36" s="46"/>
      <c r="AD36" s="46"/>
      <c r="AE36" s="46"/>
      <c r="AF36" s="46"/>
      <c r="AG36" s="46"/>
      <c r="AH36" s="46"/>
      <c r="AI36" s="46"/>
      <c r="AJ36" s="46"/>
      <c r="AK36" s="46"/>
      <c r="AL36" s="46"/>
      <c r="AM36" s="46"/>
      <c r="AN36" s="46"/>
      <c r="AO36" s="46"/>
      <c r="AP36" s="46"/>
    </row>
    <row r="37" spans="27:42" x14ac:dyDescent="0.3">
      <c r="AA37" s="46"/>
      <c r="AB37" s="46"/>
      <c r="AC37" s="46"/>
      <c r="AD37" s="46"/>
      <c r="AE37" s="46"/>
      <c r="AF37" s="46"/>
      <c r="AG37" s="46"/>
      <c r="AH37" s="46"/>
      <c r="AI37" s="46"/>
      <c r="AJ37" s="46"/>
      <c r="AK37" s="46"/>
      <c r="AL37" s="46"/>
      <c r="AM37" s="46"/>
      <c r="AN37" s="46"/>
      <c r="AO37" s="46"/>
      <c r="AP37" s="46"/>
    </row>
    <row r="38" spans="27:42" x14ac:dyDescent="0.3">
      <c r="AA38" s="46"/>
      <c r="AB38" s="46"/>
      <c r="AC38" s="46"/>
      <c r="AD38" s="46"/>
      <c r="AE38" s="46"/>
      <c r="AF38" s="46"/>
      <c r="AG38" s="46"/>
      <c r="AH38" s="46"/>
      <c r="AI38" s="46"/>
      <c r="AJ38" s="46"/>
      <c r="AK38" s="46"/>
      <c r="AL38" s="46"/>
      <c r="AM38" s="46"/>
      <c r="AN38" s="46"/>
      <c r="AO38" s="46"/>
      <c r="AP38" s="46"/>
    </row>
    <row r="39" spans="27:42" x14ac:dyDescent="0.3">
      <c r="AA39" s="46"/>
      <c r="AB39" s="46"/>
      <c r="AC39" s="46"/>
      <c r="AD39" s="46"/>
      <c r="AE39" s="46"/>
      <c r="AF39" s="46"/>
      <c r="AG39" s="46"/>
      <c r="AH39" s="46"/>
      <c r="AI39" s="46"/>
      <c r="AJ39" s="46"/>
      <c r="AK39" s="46"/>
      <c r="AL39" s="46"/>
      <c r="AM39" s="46"/>
      <c r="AN39" s="46"/>
      <c r="AO39" s="46"/>
      <c r="AP39" s="46"/>
    </row>
    <row r="40" spans="27:42" x14ac:dyDescent="0.3">
      <c r="AA40" s="46"/>
      <c r="AB40" s="46"/>
      <c r="AC40" s="46"/>
      <c r="AD40" s="46"/>
      <c r="AE40" s="46"/>
      <c r="AF40" s="46"/>
      <c r="AG40" s="46"/>
      <c r="AH40" s="46"/>
      <c r="AI40" s="46"/>
      <c r="AJ40" s="46"/>
      <c r="AK40" s="46"/>
      <c r="AL40" s="46"/>
      <c r="AM40" s="46"/>
      <c r="AN40" s="46"/>
      <c r="AO40" s="46"/>
      <c r="AP40" s="46"/>
    </row>
    <row r="41" spans="27:42" x14ac:dyDescent="0.3">
      <c r="AA41" s="46"/>
      <c r="AB41" s="46"/>
      <c r="AC41" s="46"/>
      <c r="AD41" s="46"/>
      <c r="AE41" s="46"/>
      <c r="AF41" s="46"/>
      <c r="AG41" s="46"/>
      <c r="AH41" s="46"/>
      <c r="AI41" s="46"/>
      <c r="AJ41" s="46"/>
      <c r="AK41" s="46"/>
      <c r="AL41" s="46"/>
      <c r="AM41" s="46"/>
      <c r="AN41" s="46"/>
      <c r="AO41" s="46"/>
      <c r="AP41" s="46"/>
    </row>
    <row r="42" spans="27:42" x14ac:dyDescent="0.3">
      <c r="AA42" s="46"/>
      <c r="AB42" s="46"/>
      <c r="AC42" s="46"/>
      <c r="AD42" s="46"/>
      <c r="AE42" s="46"/>
      <c r="AF42" s="46"/>
      <c r="AG42" s="46"/>
      <c r="AH42" s="46"/>
      <c r="AI42" s="46"/>
      <c r="AJ42" s="46"/>
      <c r="AK42" s="46"/>
      <c r="AL42" s="46"/>
      <c r="AM42" s="46"/>
      <c r="AN42" s="46"/>
      <c r="AO42" s="46"/>
      <c r="AP42" s="46"/>
    </row>
    <row r="43" spans="27:42" x14ac:dyDescent="0.3">
      <c r="AA43" s="46"/>
      <c r="AB43" s="46"/>
      <c r="AC43" s="46"/>
      <c r="AD43" s="46"/>
      <c r="AE43" s="46"/>
      <c r="AF43" s="46"/>
      <c r="AG43" s="46"/>
      <c r="AH43" s="46"/>
      <c r="AI43" s="46"/>
      <c r="AJ43" s="46"/>
      <c r="AK43" s="46"/>
      <c r="AL43" s="46"/>
      <c r="AM43" s="46"/>
      <c r="AN43" s="46"/>
      <c r="AO43" s="46"/>
      <c r="AP43" s="46"/>
    </row>
    <row r="44" spans="27:42" x14ac:dyDescent="0.3">
      <c r="AA44" s="46"/>
      <c r="AB44" s="46"/>
      <c r="AC44" s="46"/>
      <c r="AD44" s="46"/>
      <c r="AE44" s="46"/>
      <c r="AF44" s="46"/>
      <c r="AG44" s="46"/>
      <c r="AH44" s="46"/>
      <c r="AI44" s="46"/>
      <c r="AJ44" s="46"/>
      <c r="AK44" s="46"/>
      <c r="AL44" s="46"/>
      <c r="AM44" s="46"/>
      <c r="AN44" s="46"/>
      <c r="AO44" s="46"/>
      <c r="AP44" s="46"/>
    </row>
    <row r="45" spans="27:42" x14ac:dyDescent="0.3">
      <c r="AA45" s="46"/>
      <c r="AB45" s="46"/>
      <c r="AC45" s="46"/>
      <c r="AD45" s="46"/>
      <c r="AE45" s="46"/>
      <c r="AF45" s="46"/>
      <c r="AG45" s="46"/>
      <c r="AH45" s="46"/>
      <c r="AI45" s="46"/>
      <c r="AJ45" s="46"/>
      <c r="AK45" s="46"/>
      <c r="AL45" s="46"/>
      <c r="AM45" s="46"/>
      <c r="AN45" s="46"/>
      <c r="AO45" s="46"/>
      <c r="AP45" s="46"/>
    </row>
    <row r="46" spans="27:42" x14ac:dyDescent="0.3">
      <c r="AA46" s="46"/>
      <c r="AB46" s="46"/>
      <c r="AC46" s="46"/>
      <c r="AD46" s="46"/>
      <c r="AE46" s="46"/>
      <c r="AF46" s="46"/>
      <c r="AG46" s="46"/>
      <c r="AH46" s="46"/>
      <c r="AI46" s="46"/>
      <c r="AJ46" s="46"/>
      <c r="AK46" s="46"/>
      <c r="AL46" s="46"/>
      <c r="AM46" s="46"/>
      <c r="AN46" s="46"/>
      <c r="AO46" s="46"/>
      <c r="AP46" s="46"/>
    </row>
    <row r="47" spans="27:42" x14ac:dyDescent="0.3">
      <c r="AA47" s="46"/>
      <c r="AB47" s="46"/>
      <c r="AC47" s="46"/>
      <c r="AD47" s="46"/>
      <c r="AE47" s="46"/>
      <c r="AF47" s="46"/>
      <c r="AG47" s="46"/>
      <c r="AH47" s="46"/>
      <c r="AI47" s="46"/>
      <c r="AJ47" s="46"/>
      <c r="AK47" s="46"/>
      <c r="AL47" s="46"/>
      <c r="AM47" s="46"/>
      <c r="AN47" s="46"/>
      <c r="AO47" s="46"/>
      <c r="AP47" s="46"/>
    </row>
    <row r="48" spans="27:42" x14ac:dyDescent="0.3">
      <c r="AA48" s="46"/>
      <c r="AB48" s="46"/>
      <c r="AC48" s="46"/>
      <c r="AD48" s="46"/>
      <c r="AE48" s="46"/>
      <c r="AF48" s="46"/>
      <c r="AG48" s="46"/>
      <c r="AH48" s="46"/>
      <c r="AI48" s="46"/>
      <c r="AJ48" s="46"/>
      <c r="AK48" s="46"/>
      <c r="AL48" s="46"/>
      <c r="AM48" s="46"/>
      <c r="AN48" s="46"/>
      <c r="AO48" s="46"/>
      <c r="AP48" s="46"/>
    </row>
    <row r="49" spans="27:42" x14ac:dyDescent="0.3">
      <c r="AA49" s="46"/>
      <c r="AB49" s="46"/>
      <c r="AC49" s="46"/>
      <c r="AD49" s="46"/>
      <c r="AE49" s="46"/>
      <c r="AF49" s="46"/>
      <c r="AG49" s="46"/>
      <c r="AH49" s="46"/>
      <c r="AI49" s="46"/>
      <c r="AJ49" s="46"/>
      <c r="AK49" s="46"/>
      <c r="AL49" s="46"/>
      <c r="AM49" s="46"/>
      <c r="AN49" s="46"/>
      <c r="AO49" s="46"/>
      <c r="AP49" s="46"/>
    </row>
    <row r="50" spans="27:42" x14ac:dyDescent="0.3">
      <c r="AA50" s="46"/>
      <c r="AB50" s="46"/>
      <c r="AC50" s="46"/>
      <c r="AD50" s="46"/>
      <c r="AE50" s="46"/>
      <c r="AF50" s="46"/>
      <c r="AG50" s="46"/>
      <c r="AH50" s="46"/>
      <c r="AI50" s="46"/>
      <c r="AJ50" s="46"/>
      <c r="AK50" s="46"/>
      <c r="AL50" s="46"/>
      <c r="AM50" s="46"/>
      <c r="AN50" s="46"/>
      <c r="AO50" s="46"/>
      <c r="AP50" s="46"/>
    </row>
  </sheetData>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Z138"/>
  <sheetViews>
    <sheetView topLeftCell="A13" zoomScale="60" zoomScaleNormal="60" workbookViewId="0">
      <selection activeCell="Z7" sqref="Z7"/>
    </sheetView>
  </sheetViews>
  <sheetFormatPr defaultRowHeight="14.4" x14ac:dyDescent="0.3"/>
  <cols>
    <col min="1" max="56" width="5.44140625" customWidth="1"/>
    <col min="57" max="57" width="2.44140625" customWidth="1"/>
  </cols>
  <sheetData>
    <row r="1" spans="1:43" ht="24.45" customHeight="1" x14ac:dyDescent="0.3">
      <c r="T1" s="10" t="str">
        <f>IF(PRIMER!AL55=AM19,"6DP","6X")</f>
        <v>6X</v>
      </c>
      <c r="U1" s="16"/>
      <c r="V1" s="1" t="s">
        <v>21</v>
      </c>
      <c r="W1" s="16"/>
      <c r="X1" s="3" t="s">
        <v>1</v>
      </c>
      <c r="Y1" s="1" t="s">
        <v>9</v>
      </c>
      <c r="Z1" s="1" t="s">
        <v>1</v>
      </c>
      <c r="AA1" s="16"/>
      <c r="AB1" s="1" t="s">
        <v>6</v>
      </c>
      <c r="AC1" s="1" t="s">
        <v>13</v>
      </c>
      <c r="AD1" s="5" t="str">
        <f>IF(PRIMER!AL49=AM13,"7P","7X")</f>
        <v>7X</v>
      </c>
      <c r="AE1" s="16"/>
      <c r="AF1" s="1" t="s">
        <v>1</v>
      </c>
      <c r="AG1" s="1" t="s">
        <v>9</v>
      </c>
      <c r="AH1" s="1" t="s">
        <v>6</v>
      </c>
      <c r="AI1" s="19"/>
      <c r="AJ1" s="1" t="s">
        <v>13</v>
      </c>
      <c r="AK1" s="1" t="s">
        <v>9</v>
      </c>
      <c r="AL1" s="16"/>
      <c r="AM1" s="1" t="s">
        <v>1</v>
      </c>
      <c r="AN1" s="16"/>
      <c r="AO1" s="1" t="s">
        <v>9</v>
      </c>
      <c r="AP1" s="1" t="s">
        <v>3</v>
      </c>
      <c r="AQ1" s="16"/>
    </row>
    <row r="2" spans="1:43" ht="24.45" customHeight="1" x14ac:dyDescent="0.3">
      <c r="AD2" s="1" t="s">
        <v>1</v>
      </c>
    </row>
    <row r="3" spans="1:43" ht="24.45" customHeight="1" x14ac:dyDescent="0.3">
      <c r="AD3" s="16"/>
      <c r="AG3" s="8" t="str">
        <f>IF(PRIMER!AL50=AM14,"12K","12X")</f>
        <v>12X</v>
      </c>
    </row>
    <row r="4" spans="1:43" ht="24.45" customHeight="1" x14ac:dyDescent="0.3">
      <c r="G4" s="5" t="str">
        <f>IF(PRIMER!AL40=AM4,"4P","4X")</f>
        <v>4X</v>
      </c>
      <c r="AD4" s="16"/>
      <c r="AG4" s="16"/>
    </row>
    <row r="5" spans="1:43" ht="24.45" customHeight="1" x14ac:dyDescent="0.3">
      <c r="G5" s="16"/>
      <c r="AD5" s="1" t="s">
        <v>5</v>
      </c>
      <c r="AG5" s="1" t="s">
        <v>14</v>
      </c>
    </row>
    <row r="6" spans="1:43" ht="24.45" customHeight="1" x14ac:dyDescent="0.3">
      <c r="E6" s="5" t="str">
        <f>IF(PRIMER!AL39=AM3,"6P","6X")</f>
        <v>6X</v>
      </c>
      <c r="G6" s="1" t="s">
        <v>20</v>
      </c>
      <c r="AD6" s="1" t="s">
        <v>3</v>
      </c>
      <c r="AG6" s="1" t="s">
        <v>9</v>
      </c>
    </row>
    <row r="7" spans="1:43" ht="24.45" customHeight="1" x14ac:dyDescent="0.3">
      <c r="E7" s="1" t="s">
        <v>1</v>
      </c>
      <c r="G7" s="1" t="s">
        <v>9</v>
      </c>
      <c r="R7" s="5" t="str">
        <f>IF(PRIMER!AL44=AM8,"3P","8X")</f>
        <v>8X</v>
      </c>
      <c r="Z7" s="8" t="str">
        <f>IF(PRIMER!AL47=AM11,"10S","10X")</f>
        <v>10X</v>
      </c>
      <c r="AD7" s="16"/>
      <c r="AG7" s="16"/>
    </row>
    <row r="8" spans="1:43" ht="24.45" customHeight="1" thickBot="1" x14ac:dyDescent="0.35">
      <c r="E8" s="16" t="s">
        <v>2</v>
      </c>
      <c r="G8" s="15"/>
      <c r="J8" s="5" t="str">
        <f>IF(PRIMER!AL41=AM5,"5Ž","5Ž")</f>
        <v>5Ž</v>
      </c>
      <c r="R8" s="16"/>
      <c r="Z8" s="1" t="s">
        <v>14</v>
      </c>
      <c r="AD8" s="1" t="s">
        <v>11</v>
      </c>
      <c r="AG8" s="1" t="s">
        <v>1</v>
      </c>
    </row>
    <row r="9" spans="1:43" ht="24.45" customHeight="1" thickBot="1" x14ac:dyDescent="0.35">
      <c r="E9" s="1" t="s">
        <v>3</v>
      </c>
      <c r="G9" s="1" t="s">
        <v>13</v>
      </c>
      <c r="J9" s="16"/>
      <c r="R9" s="1" t="s">
        <v>13</v>
      </c>
      <c r="X9" s="5" t="str">
        <f>IF(PRIMER!AL46=AM10,"11L","11X")</f>
        <v>11X</v>
      </c>
      <c r="Z9" s="16"/>
      <c r="AD9" s="15"/>
      <c r="AG9" s="1" t="s">
        <v>6</v>
      </c>
    </row>
    <row r="10" spans="1:43" ht="24.45" customHeight="1" thickBot="1" x14ac:dyDescent="0.35">
      <c r="C10" s="8" t="str">
        <f>IF(AL38=AM38,"13P","13X")</f>
        <v>13X</v>
      </c>
      <c r="E10" s="16" t="s">
        <v>10</v>
      </c>
      <c r="G10" s="1" t="s">
        <v>14</v>
      </c>
      <c r="J10" s="1" t="s">
        <v>14</v>
      </c>
      <c r="P10" s="5" t="str">
        <f>IF(PRIMER!AL43=AM7,"8P","8X")</f>
        <v>8X</v>
      </c>
      <c r="R10" s="1" t="s">
        <v>1</v>
      </c>
      <c r="T10" s="5" t="str">
        <f>IF(PRIMER!AL45=AM9,"9P","9X")</f>
        <v>9X</v>
      </c>
      <c r="X10" s="16"/>
      <c r="Z10" s="1" t="s">
        <v>3</v>
      </c>
      <c r="AD10" s="7" t="s">
        <v>3</v>
      </c>
      <c r="AG10" s="15"/>
    </row>
    <row r="11" spans="1:43" ht="24.45" customHeight="1" x14ac:dyDescent="0.3">
      <c r="C11" s="1" t="s">
        <v>1</v>
      </c>
      <c r="E11" s="1" t="s">
        <v>18</v>
      </c>
      <c r="G11" s="16"/>
      <c r="J11" s="16"/>
      <c r="L11" s="8" t="str">
        <f>IF(PRIMER!AL42=AM6,"12S","12X")</f>
        <v>12X</v>
      </c>
      <c r="N11" s="5" t="str">
        <f>IF(PRIMER!AL42=AM6,"2P","2X")</f>
        <v>2X</v>
      </c>
      <c r="P11" s="16"/>
      <c r="R11" s="16"/>
      <c r="T11" s="1"/>
      <c r="X11" s="1" t="s">
        <v>25</v>
      </c>
      <c r="Z11" s="16"/>
      <c r="AD11" s="1" t="s">
        <v>6</v>
      </c>
      <c r="AG11" s="1" t="s">
        <v>13</v>
      </c>
    </row>
    <row r="12" spans="1:43" ht="24.45" customHeight="1" thickBot="1" x14ac:dyDescent="0.35">
      <c r="C12" s="16" t="s">
        <v>4</v>
      </c>
      <c r="E12" s="15" t="s">
        <v>10</v>
      </c>
      <c r="G12" s="1" t="s">
        <v>3</v>
      </c>
      <c r="J12" s="1" t="s">
        <v>5</v>
      </c>
      <c r="L12" s="1" t="s">
        <v>0</v>
      </c>
      <c r="N12" s="1"/>
      <c r="P12" s="1" t="s">
        <v>13</v>
      </c>
      <c r="R12" s="1" t="s">
        <v>25</v>
      </c>
      <c r="T12" s="1" t="s">
        <v>13</v>
      </c>
      <c r="X12" s="1" t="s">
        <v>11</v>
      </c>
      <c r="Z12" s="1" t="s">
        <v>6</v>
      </c>
      <c r="AD12" s="16"/>
      <c r="AG12" s="16"/>
      <c r="AN12" s="9"/>
    </row>
    <row r="13" spans="1:43" ht="24.45" customHeight="1" x14ac:dyDescent="0.3">
      <c r="C13" s="1" t="s">
        <v>12</v>
      </c>
      <c r="E13" s="6" t="s">
        <v>0</v>
      </c>
      <c r="G13" s="16"/>
      <c r="J13" s="1" t="s">
        <v>6</v>
      </c>
      <c r="L13" s="1" t="s">
        <v>14</v>
      </c>
      <c r="N13" s="1" t="s">
        <v>20</v>
      </c>
      <c r="P13" s="1" t="s">
        <v>12</v>
      </c>
      <c r="R13" s="16"/>
      <c r="T13" s="16"/>
      <c r="X13" s="16"/>
      <c r="Z13" s="1" t="s">
        <v>13</v>
      </c>
      <c r="AD13" s="1" t="s">
        <v>0</v>
      </c>
      <c r="AG13" s="1" t="s">
        <v>18</v>
      </c>
      <c r="AN13" s="9"/>
    </row>
    <row r="14" spans="1:43" ht="24.45" customHeight="1" x14ac:dyDescent="0.3">
      <c r="A14" s="17" t="str">
        <f>IF(AL37=AM37,"1P","1X")</f>
        <v>1X</v>
      </c>
      <c r="B14" s="1" t="s">
        <v>1</v>
      </c>
      <c r="C14" s="16" t="s">
        <v>2</v>
      </c>
      <c r="D14" s="4" t="s">
        <v>3</v>
      </c>
      <c r="E14" s="16" t="s">
        <v>4</v>
      </c>
      <c r="F14" s="2" t="s">
        <v>5</v>
      </c>
      <c r="G14" s="1" t="s">
        <v>6</v>
      </c>
      <c r="H14" s="16" t="s">
        <v>7</v>
      </c>
      <c r="I14" s="1" t="s">
        <v>8</v>
      </c>
      <c r="J14" s="19" t="s">
        <v>7</v>
      </c>
      <c r="K14" s="3" t="s">
        <v>3</v>
      </c>
      <c r="L14" s="1" t="s">
        <v>6</v>
      </c>
      <c r="M14" s="16" t="s">
        <v>4</v>
      </c>
      <c r="N14" s="1" t="s">
        <v>9</v>
      </c>
      <c r="O14" s="4" t="s">
        <v>1</v>
      </c>
      <c r="P14" s="16" t="s">
        <v>10</v>
      </c>
      <c r="Q14" s="2" t="s">
        <v>6</v>
      </c>
      <c r="R14" s="1" t="s">
        <v>11</v>
      </c>
      <c r="S14" s="19" t="s">
        <v>7</v>
      </c>
      <c r="T14" s="1" t="s">
        <v>0</v>
      </c>
      <c r="U14" s="16" t="s">
        <v>4</v>
      </c>
      <c r="V14" s="1" t="s">
        <v>12</v>
      </c>
      <c r="W14" s="16" t="s">
        <v>4</v>
      </c>
      <c r="X14" s="1" t="s">
        <v>1</v>
      </c>
      <c r="Y14" s="1" t="s">
        <v>13</v>
      </c>
      <c r="Z14" s="1" t="s">
        <v>8</v>
      </c>
      <c r="AA14" s="19" t="s">
        <v>7</v>
      </c>
      <c r="AB14" s="8" t="str">
        <f>IF(PRIMER!AL48=AM12,"13P","13X")</f>
        <v>13X</v>
      </c>
      <c r="AC14" s="1" t="s">
        <v>14</v>
      </c>
      <c r="AD14" s="16" t="s">
        <v>4</v>
      </c>
      <c r="AE14" s="1" t="s">
        <v>3</v>
      </c>
      <c r="AF14" s="1" t="s">
        <v>15</v>
      </c>
      <c r="AG14" s="16" t="s">
        <v>7</v>
      </c>
      <c r="AN14" s="9"/>
    </row>
    <row r="15" spans="1:43" ht="24.45" customHeight="1" thickBot="1" x14ac:dyDescent="0.35">
      <c r="A15" s="16"/>
      <c r="C15" s="1" t="s">
        <v>9</v>
      </c>
      <c r="E15" s="1" t="s">
        <v>9</v>
      </c>
      <c r="G15" s="16"/>
      <c r="J15" s="1" t="s">
        <v>21</v>
      </c>
      <c r="L15" s="1" t="s">
        <v>20</v>
      </c>
      <c r="N15" s="1"/>
      <c r="R15" s="15"/>
      <c r="T15" s="16"/>
      <c r="X15" s="1" t="s">
        <v>11</v>
      </c>
      <c r="Z15" s="15"/>
      <c r="AB15" s="1" t="s">
        <v>1</v>
      </c>
      <c r="AD15" s="1" t="s">
        <v>13</v>
      </c>
      <c r="AG15" s="1" t="s">
        <v>9</v>
      </c>
      <c r="AN15" s="9"/>
    </row>
    <row r="16" spans="1:43" ht="24.45" customHeight="1" x14ac:dyDescent="0.3">
      <c r="A16" s="1" t="s">
        <v>14</v>
      </c>
      <c r="E16" s="1" t="s">
        <v>6</v>
      </c>
      <c r="G16" s="1" t="s">
        <v>11</v>
      </c>
      <c r="J16" s="16"/>
      <c r="L16" s="1" t="s">
        <v>6</v>
      </c>
      <c r="R16" s="1" t="s">
        <v>13</v>
      </c>
      <c r="T16" s="1" t="s">
        <v>13</v>
      </c>
      <c r="X16" s="16"/>
      <c r="Z16" s="1" t="s">
        <v>18</v>
      </c>
      <c r="AB16" s="16"/>
      <c r="AD16" s="1" t="s">
        <v>1</v>
      </c>
      <c r="AG16" s="1" t="s">
        <v>11</v>
      </c>
      <c r="AN16" s="9"/>
    </row>
    <row r="17" spans="1:44" ht="24.45" customHeight="1" thickBot="1" x14ac:dyDescent="0.35">
      <c r="A17" s="16"/>
      <c r="E17" s="16" t="s">
        <v>7</v>
      </c>
      <c r="G17" s="16"/>
      <c r="L17" s="15"/>
      <c r="R17" s="1" t="s">
        <v>0</v>
      </c>
      <c r="T17" s="16"/>
      <c r="Z17" s="16"/>
      <c r="AB17" s="1" t="s">
        <v>6</v>
      </c>
      <c r="AD17" s="16"/>
      <c r="AG17" s="15"/>
      <c r="AN17" s="9"/>
    </row>
    <row r="18" spans="1:44" ht="24.45" customHeight="1" x14ac:dyDescent="0.3">
      <c r="A18" s="1" t="s">
        <v>9</v>
      </c>
      <c r="E18" s="1" t="s">
        <v>8</v>
      </c>
      <c r="L18" s="1" t="s">
        <v>0</v>
      </c>
      <c r="R18" s="16"/>
      <c r="T18" s="9"/>
      <c r="Z18" s="1" t="s">
        <v>14</v>
      </c>
      <c r="AB18" s="16"/>
      <c r="AD18" s="1" t="s">
        <v>25</v>
      </c>
      <c r="AG18" s="1" t="s">
        <v>14</v>
      </c>
      <c r="AN18" s="9"/>
    </row>
    <row r="19" spans="1:44" ht="24.45" customHeight="1" x14ac:dyDescent="0.3">
      <c r="A19" s="16"/>
      <c r="E19" s="16" t="s">
        <v>2</v>
      </c>
      <c r="L19" s="1" t="s">
        <v>14</v>
      </c>
      <c r="R19" s="1" t="s">
        <v>1</v>
      </c>
      <c r="T19" s="9"/>
      <c r="Z19" s="16"/>
      <c r="AB19" s="1" t="s">
        <v>20</v>
      </c>
      <c r="AD19" s="1" t="s">
        <v>6</v>
      </c>
      <c r="AG19" s="1" t="s">
        <v>11</v>
      </c>
      <c r="AN19" s="9"/>
    </row>
    <row r="20" spans="1:44" ht="24.45" customHeight="1" thickBot="1" x14ac:dyDescent="0.35">
      <c r="A20" s="1" t="s">
        <v>26</v>
      </c>
      <c r="L20" s="16"/>
      <c r="R20" s="16"/>
      <c r="T20" s="9"/>
      <c r="Z20" s="1" t="s">
        <v>5</v>
      </c>
      <c r="AB20" s="15"/>
      <c r="AD20" s="15"/>
      <c r="AG20" s="16"/>
      <c r="AN20" s="9"/>
    </row>
    <row r="21" spans="1:44" ht="24.45" customHeight="1" x14ac:dyDescent="0.3">
      <c r="A21" s="1" t="s">
        <v>6</v>
      </c>
      <c r="L21" s="1" t="s">
        <v>3</v>
      </c>
      <c r="R21" s="1" t="s">
        <v>26</v>
      </c>
      <c r="T21" s="9"/>
      <c r="Z21" s="1" t="s">
        <v>6</v>
      </c>
      <c r="AB21" s="1" t="s">
        <v>15</v>
      </c>
      <c r="AD21" s="16"/>
      <c r="AG21" s="1" t="s">
        <v>25</v>
      </c>
      <c r="AN21" s="9"/>
    </row>
    <row r="22" spans="1:44" ht="24.45" customHeight="1" thickBot="1" x14ac:dyDescent="0.35">
      <c r="A22" s="15"/>
      <c r="L22" s="1" t="s">
        <v>15</v>
      </c>
      <c r="R22" s="16"/>
      <c r="T22" s="9"/>
      <c r="Z22" s="16"/>
      <c r="AB22" s="1" t="s">
        <v>14</v>
      </c>
      <c r="AD22" s="1" t="s">
        <v>8</v>
      </c>
      <c r="AG22" s="16"/>
      <c r="AN22" s="9"/>
    </row>
    <row r="23" spans="1:44" ht="24.45" customHeight="1" x14ac:dyDescent="0.3">
      <c r="A23" s="1" t="s">
        <v>13</v>
      </c>
      <c r="L23" s="16"/>
      <c r="R23" s="1" t="s">
        <v>14</v>
      </c>
      <c r="T23" s="9"/>
      <c r="Z23" s="1" t="s">
        <v>21</v>
      </c>
      <c r="AB23" s="16"/>
      <c r="AD23" s="16"/>
      <c r="AN23" s="9"/>
    </row>
    <row r="24" spans="1:44" ht="24.45" customHeight="1" x14ac:dyDescent="0.3">
      <c r="A24" s="16"/>
      <c r="R24" s="16"/>
      <c r="T24" s="9"/>
      <c r="Z24" s="16"/>
      <c r="AB24" s="1" t="s">
        <v>32</v>
      </c>
      <c r="AD24" s="1" t="s">
        <v>14</v>
      </c>
    </row>
    <row r="25" spans="1:44" ht="24.45" customHeight="1" thickBot="1" x14ac:dyDescent="0.35">
      <c r="A25" s="1" t="s">
        <v>18</v>
      </c>
      <c r="T25" s="9"/>
      <c r="Z25" s="9"/>
      <c r="AB25" s="15"/>
      <c r="AD25" s="16"/>
    </row>
    <row r="26" spans="1:44" ht="24.45" customHeight="1" x14ac:dyDescent="0.3">
      <c r="A26" s="16"/>
      <c r="R26" s="9"/>
      <c r="Z26" s="9"/>
      <c r="AB26" s="1" t="s">
        <v>12</v>
      </c>
      <c r="AD26" s="1" t="s">
        <v>21</v>
      </c>
    </row>
    <row r="27" spans="1:44" ht="24.45" customHeight="1" x14ac:dyDescent="0.3">
      <c r="A27" s="1" t="s">
        <v>9</v>
      </c>
      <c r="Z27" s="9"/>
      <c r="AB27" s="16"/>
      <c r="AD27" s="16"/>
    </row>
    <row r="28" spans="1:44" ht="24.45" customHeight="1" x14ac:dyDescent="0.3">
      <c r="A28" s="1" t="s">
        <v>11</v>
      </c>
      <c r="Z28" s="9"/>
      <c r="AB28" s="1" t="s">
        <v>6</v>
      </c>
    </row>
    <row r="29" spans="1:44" ht="24.45" customHeight="1" thickBot="1" x14ac:dyDescent="0.35">
      <c r="A29" s="15"/>
      <c r="U29" s="17" t="str">
        <f>IF(PRIMER!AL51=AM15,"2P","2X")</f>
        <v>2X</v>
      </c>
      <c r="V29" s="16"/>
      <c r="W29" s="1" t="s">
        <v>13</v>
      </c>
      <c r="X29" s="1" t="s">
        <v>1</v>
      </c>
      <c r="Y29" s="16"/>
      <c r="Z29" s="1" t="s">
        <v>25</v>
      </c>
      <c r="AA29" s="16"/>
      <c r="AB29" s="1" t="s">
        <v>11</v>
      </c>
      <c r="AC29" s="19"/>
      <c r="AD29" s="1" t="s">
        <v>25</v>
      </c>
      <c r="AE29" s="16"/>
      <c r="AF29" s="1" t="s">
        <v>6</v>
      </c>
      <c r="AG29" s="16"/>
      <c r="AH29" s="1" t="s">
        <v>1</v>
      </c>
      <c r="AI29" s="1" t="s">
        <v>6</v>
      </c>
      <c r="AJ29" s="19"/>
      <c r="AK29" s="1" t="s">
        <v>6</v>
      </c>
      <c r="AL29" s="16"/>
      <c r="AM29" s="1" t="s">
        <v>8</v>
      </c>
      <c r="AN29" s="16"/>
      <c r="AO29" s="1" t="s">
        <v>5</v>
      </c>
      <c r="AP29" s="16"/>
      <c r="AQ29" s="1" t="s">
        <v>14</v>
      </c>
      <c r="AR29" s="16"/>
    </row>
    <row r="30" spans="1:44" ht="24.45" customHeight="1" x14ac:dyDescent="0.3">
      <c r="A30" s="1" t="s">
        <v>14</v>
      </c>
      <c r="AB30" s="1" t="s">
        <v>20</v>
      </c>
    </row>
    <row r="31" spans="1:44" ht="24.45" customHeight="1" thickBot="1" x14ac:dyDescent="0.35">
      <c r="A31" s="1" t="s">
        <v>11</v>
      </c>
      <c r="J31" s="17" t="str">
        <f>IF(PRIMER!AL54=AM18,"5P","5X")</f>
        <v>5X</v>
      </c>
      <c r="K31" s="1" t="s">
        <v>1</v>
      </c>
      <c r="L31" s="16"/>
      <c r="M31" s="1" t="s">
        <v>3</v>
      </c>
      <c r="N31" s="16"/>
      <c r="O31" s="1" t="s">
        <v>5</v>
      </c>
      <c r="P31" s="1" t="s">
        <v>6</v>
      </c>
      <c r="Q31" s="16"/>
      <c r="R31" s="1" t="s">
        <v>8</v>
      </c>
      <c r="S31" s="19"/>
      <c r="T31" s="1" t="s">
        <v>9</v>
      </c>
      <c r="U31" s="16"/>
      <c r="V31" s="1" t="s">
        <v>3</v>
      </c>
      <c r="W31" s="16"/>
      <c r="X31" s="1" t="s">
        <v>1</v>
      </c>
      <c r="Y31" s="19"/>
      <c r="Z31" s="3" t="s">
        <v>3</v>
      </c>
      <c r="AA31" s="1" t="s">
        <v>21</v>
      </c>
      <c r="AB31" s="15"/>
      <c r="AC31" s="1" t="s">
        <v>13</v>
      </c>
      <c r="AD31" s="1" t="s">
        <v>9</v>
      </c>
      <c r="AE31" s="1" t="s">
        <v>6</v>
      </c>
      <c r="AF31" s="16"/>
      <c r="AG31" s="3" t="s">
        <v>12</v>
      </c>
      <c r="AH31" s="1" t="s">
        <v>0</v>
      </c>
      <c r="AI31" s="1" t="s">
        <v>1</v>
      </c>
      <c r="AJ31" s="16"/>
      <c r="AK31" s="1" t="s">
        <v>12</v>
      </c>
      <c r="AL31" s="16"/>
      <c r="AM31" s="1" t="s">
        <v>9</v>
      </c>
      <c r="AN31" s="16"/>
    </row>
    <row r="32" spans="1:44" ht="24.45" customHeight="1" x14ac:dyDescent="0.3">
      <c r="A32" s="16"/>
      <c r="AB32" s="1" t="s">
        <v>9</v>
      </c>
    </row>
    <row r="33" spans="1:52" ht="24.45" customHeight="1" x14ac:dyDescent="0.3">
      <c r="A33" s="1" t="s">
        <v>25</v>
      </c>
      <c r="N33" s="17" t="str">
        <f>IF(PRIMER!AL53=AM17,"4P","4X")</f>
        <v>4X</v>
      </c>
      <c r="O33" s="1" t="s">
        <v>1</v>
      </c>
      <c r="P33" s="16"/>
      <c r="Q33" s="1" t="s">
        <v>3</v>
      </c>
      <c r="R33" s="16"/>
      <c r="S33" s="1" t="s">
        <v>18</v>
      </c>
      <c r="T33" s="19"/>
      <c r="U33" s="1" t="s">
        <v>3</v>
      </c>
      <c r="V33" s="16"/>
      <c r="W33" s="1" t="s">
        <v>32</v>
      </c>
      <c r="X33" s="16"/>
      <c r="Y33" s="1" t="s">
        <v>6</v>
      </c>
      <c r="Z33" s="1" t="s">
        <v>13</v>
      </c>
      <c r="AA33" s="1" t="s">
        <v>8</v>
      </c>
      <c r="AB33" s="19"/>
      <c r="AC33" s="1" t="s">
        <v>0</v>
      </c>
      <c r="AD33" s="16"/>
      <c r="AE33" s="1" t="s">
        <v>20</v>
      </c>
      <c r="AF33" s="16"/>
      <c r="AG33" s="1" t="s">
        <v>14</v>
      </c>
      <c r="AH33" s="1" t="s">
        <v>11</v>
      </c>
      <c r="AI33" s="1" t="s">
        <v>8</v>
      </c>
      <c r="AJ33" s="16"/>
    </row>
    <row r="34" spans="1:52" ht="24.45" customHeight="1" x14ac:dyDescent="0.3">
      <c r="A34" s="16"/>
      <c r="AB34" s="1" t="s">
        <v>18</v>
      </c>
    </row>
    <row r="35" spans="1:52" ht="24.45" customHeight="1" x14ac:dyDescent="0.3">
      <c r="E35" s="17" t="str">
        <f>IF(PRIMER!AL52=AM16,"3P","3X")</f>
        <v>3X</v>
      </c>
      <c r="F35" s="1" t="s">
        <v>1</v>
      </c>
      <c r="G35" s="16"/>
      <c r="H35" s="1" t="s">
        <v>3</v>
      </c>
      <c r="I35" s="16"/>
      <c r="J35" s="1" t="s">
        <v>18</v>
      </c>
      <c r="K35" s="19"/>
      <c r="L35" s="1" t="s">
        <v>8</v>
      </c>
      <c r="M35" s="16"/>
      <c r="N35" s="1" t="s">
        <v>13</v>
      </c>
      <c r="O35" s="16"/>
      <c r="P35" s="1" t="s">
        <v>3</v>
      </c>
      <c r="Q35" s="1" t="s">
        <v>6</v>
      </c>
      <c r="R35" s="19"/>
      <c r="S35" s="1" t="s">
        <v>15</v>
      </c>
      <c r="T35" s="1" t="s">
        <v>14</v>
      </c>
      <c r="U35" s="16"/>
      <c r="V35" s="1" t="s">
        <v>32</v>
      </c>
      <c r="W35" s="19"/>
      <c r="X35" s="1" t="s">
        <v>3</v>
      </c>
      <c r="Y35" s="16"/>
      <c r="Z35" s="1" t="s">
        <v>26</v>
      </c>
      <c r="AA35" s="1" t="s">
        <v>11</v>
      </c>
      <c r="AB35" s="16"/>
      <c r="AC35" s="1" t="s">
        <v>32</v>
      </c>
      <c r="AD35" s="19"/>
      <c r="AE35" s="16"/>
      <c r="AF35" s="1" t="s">
        <v>15</v>
      </c>
      <c r="AG35" s="1" t="s">
        <v>13</v>
      </c>
      <c r="AH35" s="16"/>
      <c r="AI35" s="1" t="s">
        <v>32</v>
      </c>
      <c r="AJ35" s="16"/>
    </row>
    <row r="36" spans="1:52" ht="24.45" customHeight="1" x14ac:dyDescent="0.3"/>
    <row r="37" spans="1:52" ht="24.45" customHeight="1" x14ac:dyDescent="0.5">
      <c r="A37" s="70" t="s">
        <v>40</v>
      </c>
      <c r="B37" s="71"/>
      <c r="C37" s="71"/>
      <c r="D37" s="71"/>
      <c r="E37" s="71"/>
      <c r="F37" s="71"/>
      <c r="G37" s="71"/>
      <c r="H37" s="71"/>
      <c r="I37" s="71"/>
      <c r="J37" s="71"/>
      <c r="K37" s="71"/>
      <c r="L37" s="71"/>
      <c r="M37" s="71"/>
      <c r="N37" s="71"/>
      <c r="O37" s="71"/>
      <c r="P37" s="71"/>
      <c r="Q37" s="71"/>
      <c r="R37" s="71"/>
      <c r="S37" s="71"/>
      <c r="T37" s="71"/>
      <c r="U37" s="71"/>
      <c r="V37" s="71"/>
      <c r="W37" s="71"/>
      <c r="X37" s="71"/>
      <c r="Y37" s="71"/>
      <c r="Z37" s="71"/>
      <c r="AA37" s="71"/>
      <c r="AB37" s="71"/>
      <c r="AC37" s="71"/>
      <c r="AD37" s="71"/>
      <c r="AE37" s="71"/>
      <c r="AF37" s="71"/>
      <c r="AG37" s="71"/>
      <c r="AH37" s="71"/>
      <c r="AI37" s="71"/>
      <c r="AJ37" s="68"/>
      <c r="AK37" s="69"/>
      <c r="AL37" s="17" t="s">
        <v>38</v>
      </c>
      <c r="AM37" s="22" t="s">
        <v>16</v>
      </c>
      <c r="AN37" s="20"/>
      <c r="AO37" s="20"/>
      <c r="AP37" s="20"/>
      <c r="AQ37" s="20"/>
      <c r="AR37" s="20"/>
      <c r="AS37" s="20"/>
      <c r="AT37" s="20"/>
      <c r="AU37" s="20"/>
      <c r="AV37" s="20"/>
      <c r="AW37" s="20"/>
      <c r="AX37" s="20"/>
      <c r="AY37" s="20"/>
      <c r="AZ37" s="20"/>
    </row>
    <row r="38" spans="1:52" ht="24.45" customHeight="1" x14ac:dyDescent="0.5">
      <c r="A38" s="66" t="s">
        <v>41</v>
      </c>
      <c r="B38" s="67"/>
      <c r="C38" s="67"/>
      <c r="D38" s="67"/>
      <c r="E38" s="67"/>
      <c r="F38" s="67"/>
      <c r="G38" s="67"/>
      <c r="H38" s="67"/>
      <c r="I38" s="67"/>
      <c r="J38" s="67"/>
      <c r="K38" s="67"/>
      <c r="L38" s="67"/>
      <c r="M38" s="67"/>
      <c r="N38" s="67"/>
      <c r="O38" s="67"/>
      <c r="P38" s="67"/>
      <c r="Q38" s="67"/>
      <c r="R38" s="67"/>
      <c r="S38" s="67"/>
      <c r="T38" s="67"/>
      <c r="U38" s="67"/>
      <c r="V38" s="67"/>
      <c r="W38" s="67"/>
      <c r="X38" s="67"/>
      <c r="Y38" s="67"/>
      <c r="Z38" s="67"/>
      <c r="AA38" s="67"/>
      <c r="AB38" s="67"/>
      <c r="AC38" s="67"/>
      <c r="AD38" s="67"/>
      <c r="AE38" s="67"/>
      <c r="AF38" s="67"/>
      <c r="AG38" s="67"/>
      <c r="AH38" s="67"/>
      <c r="AI38" s="67"/>
      <c r="AJ38" s="68"/>
      <c r="AK38" s="69"/>
      <c r="AL38" s="18" t="s">
        <v>37</v>
      </c>
      <c r="AM38" s="23" t="s">
        <v>36</v>
      </c>
      <c r="AN38" s="20"/>
      <c r="AO38" s="20"/>
      <c r="AP38" s="20"/>
      <c r="AQ38" s="20"/>
      <c r="AR38" s="20"/>
      <c r="AS38" s="20"/>
      <c r="AT38" s="20"/>
      <c r="AU38" s="20"/>
      <c r="AV38" s="20"/>
      <c r="AW38" s="20"/>
      <c r="AX38" s="20"/>
      <c r="AY38" s="20"/>
      <c r="AZ38" s="20"/>
    </row>
    <row r="39" spans="1:52" ht="24.45" customHeight="1" x14ac:dyDescent="0.5">
      <c r="A39" s="70" t="s">
        <v>39</v>
      </c>
      <c r="B39" s="71"/>
      <c r="C39" s="71"/>
      <c r="D39" s="71"/>
      <c r="E39" s="71"/>
      <c r="F39" s="71"/>
      <c r="G39" s="71"/>
      <c r="H39" s="71"/>
      <c r="I39" s="71"/>
      <c r="J39" s="71"/>
      <c r="K39" s="71"/>
      <c r="L39" s="71"/>
      <c r="M39" s="71"/>
      <c r="N39" s="71"/>
      <c r="O39" s="71"/>
      <c r="P39" s="71"/>
      <c r="Q39" s="71"/>
      <c r="R39" s="71"/>
      <c r="S39" s="71"/>
      <c r="T39" s="71"/>
      <c r="U39" s="71"/>
      <c r="V39" s="71"/>
      <c r="W39" s="71"/>
      <c r="X39" s="71"/>
      <c r="Y39" s="71"/>
      <c r="Z39" s="71"/>
      <c r="AA39" s="71"/>
      <c r="AB39" s="71"/>
      <c r="AC39" s="71"/>
      <c r="AD39" s="71"/>
      <c r="AE39" s="71"/>
      <c r="AF39" s="71"/>
      <c r="AG39" s="71"/>
      <c r="AH39" s="71"/>
      <c r="AI39" s="71"/>
      <c r="AJ39" s="68"/>
      <c r="AK39" s="69"/>
      <c r="AL39" s="18" t="s">
        <v>42</v>
      </c>
      <c r="AM39" s="23" t="s">
        <v>17</v>
      </c>
      <c r="AN39" s="20"/>
      <c r="AO39" s="20"/>
      <c r="AP39" s="20"/>
      <c r="AQ39" s="20"/>
      <c r="AR39" s="20"/>
      <c r="AS39" s="20"/>
      <c r="AT39" s="20"/>
      <c r="AU39" s="20"/>
      <c r="AV39" s="20"/>
      <c r="AW39" s="20"/>
      <c r="AX39" s="20"/>
      <c r="AY39" s="20"/>
      <c r="AZ39" s="20"/>
    </row>
    <row r="40" spans="1:52" ht="24.45" customHeight="1" x14ac:dyDescent="0.5">
      <c r="A40" s="66" t="s">
        <v>44</v>
      </c>
      <c r="B40" s="67"/>
      <c r="C40" s="67"/>
      <c r="D40" s="67"/>
      <c r="E40" s="67"/>
      <c r="F40" s="67"/>
      <c r="G40" s="67"/>
      <c r="H40" s="67"/>
      <c r="I40" s="67"/>
      <c r="J40" s="67"/>
      <c r="K40" s="67"/>
      <c r="L40" s="67"/>
      <c r="M40" s="67"/>
      <c r="N40" s="67"/>
      <c r="O40" s="67"/>
      <c r="P40" s="67"/>
      <c r="Q40" s="67"/>
      <c r="R40" s="67"/>
      <c r="S40" s="67"/>
      <c r="T40" s="67"/>
      <c r="U40" s="67"/>
      <c r="V40" s="67"/>
      <c r="W40" s="67"/>
      <c r="X40" s="67"/>
      <c r="Y40" s="67"/>
      <c r="Z40" s="67"/>
      <c r="AA40" s="67"/>
      <c r="AB40" s="67"/>
      <c r="AC40" s="67"/>
      <c r="AD40" s="67"/>
      <c r="AE40" s="67"/>
      <c r="AF40" s="67"/>
      <c r="AG40" s="67"/>
      <c r="AH40" s="67"/>
      <c r="AI40" s="67"/>
      <c r="AJ40" s="68"/>
      <c r="AK40" s="69"/>
      <c r="AL40" s="18" t="s">
        <v>43</v>
      </c>
      <c r="AM40" s="23" t="s">
        <v>19</v>
      </c>
      <c r="AN40" s="20"/>
      <c r="AO40" s="20"/>
      <c r="AP40" s="20"/>
      <c r="AQ40" s="20"/>
      <c r="AR40" s="20"/>
      <c r="AS40" s="20"/>
      <c r="AT40" s="20"/>
      <c r="AU40" s="20"/>
      <c r="AV40" s="20"/>
      <c r="AW40" s="20"/>
      <c r="AX40" s="20"/>
      <c r="AY40" s="20"/>
      <c r="AZ40" s="20"/>
    </row>
    <row r="41" spans="1:52" ht="24.45" customHeight="1" x14ac:dyDescent="0.5">
      <c r="A41" s="70" t="s">
        <v>46</v>
      </c>
      <c r="B41" s="71"/>
      <c r="C41" s="71"/>
      <c r="D41" s="71"/>
      <c r="E41" s="71"/>
      <c r="F41" s="71"/>
      <c r="G41" s="71"/>
      <c r="H41" s="71"/>
      <c r="I41" s="71"/>
      <c r="J41" s="71"/>
      <c r="K41" s="71"/>
      <c r="L41" s="71"/>
      <c r="M41" s="71"/>
      <c r="N41" s="71"/>
      <c r="O41" s="71"/>
      <c r="P41" s="71"/>
      <c r="Q41" s="71"/>
      <c r="R41" s="71"/>
      <c r="S41" s="71"/>
      <c r="T41" s="71"/>
      <c r="U41" s="71"/>
      <c r="V41" s="71"/>
      <c r="W41" s="71"/>
      <c r="X41" s="71"/>
      <c r="Y41" s="71"/>
      <c r="Z41" s="71"/>
      <c r="AA41" s="71"/>
      <c r="AB41" s="71"/>
      <c r="AC41" s="71"/>
      <c r="AD41" s="71"/>
      <c r="AE41" s="71"/>
      <c r="AF41" s="71"/>
      <c r="AG41" s="71"/>
      <c r="AH41" s="71"/>
      <c r="AI41" s="71"/>
      <c r="AJ41" s="68"/>
      <c r="AK41" s="69"/>
      <c r="AL41" s="18" t="s">
        <v>47</v>
      </c>
      <c r="AM41" s="23" t="s">
        <v>48</v>
      </c>
      <c r="AN41" s="20"/>
      <c r="AO41" s="20"/>
      <c r="AP41" s="20"/>
      <c r="AQ41" s="20"/>
      <c r="AR41" s="20"/>
      <c r="AS41" s="20"/>
      <c r="AT41" s="20"/>
      <c r="AU41" s="20"/>
      <c r="AV41" s="20"/>
      <c r="AW41" s="20"/>
      <c r="AX41" s="20"/>
      <c r="AY41" s="20"/>
      <c r="AZ41" s="20"/>
    </row>
    <row r="42" spans="1:52" ht="24.45" customHeight="1" x14ac:dyDescent="0.5">
      <c r="A42" s="66" t="s">
        <v>50</v>
      </c>
      <c r="B42" s="67"/>
      <c r="C42" s="67"/>
      <c r="D42" s="67"/>
      <c r="E42" s="67"/>
      <c r="F42" s="67"/>
      <c r="G42" s="67"/>
      <c r="H42" s="67"/>
      <c r="I42" s="67"/>
      <c r="J42" s="67"/>
      <c r="K42" s="67"/>
      <c r="L42" s="67"/>
      <c r="M42" s="67"/>
      <c r="N42" s="67"/>
      <c r="O42" s="67"/>
      <c r="P42" s="67"/>
      <c r="Q42" s="67"/>
      <c r="R42" s="67"/>
      <c r="S42" s="67"/>
      <c r="T42" s="67"/>
      <c r="U42" s="67"/>
      <c r="V42" s="67"/>
      <c r="W42" s="67"/>
      <c r="X42" s="67"/>
      <c r="Y42" s="67"/>
      <c r="Z42" s="67"/>
      <c r="AA42" s="67"/>
      <c r="AB42" s="67"/>
      <c r="AC42" s="67"/>
      <c r="AD42" s="67"/>
      <c r="AE42" s="67"/>
      <c r="AF42" s="67"/>
      <c r="AG42" s="67"/>
      <c r="AH42" s="67"/>
      <c r="AI42" s="67"/>
      <c r="AJ42" s="68"/>
      <c r="AK42" s="69"/>
      <c r="AL42" s="18" t="s">
        <v>49</v>
      </c>
      <c r="AM42" s="23" t="s">
        <v>22</v>
      </c>
      <c r="AN42" s="20"/>
      <c r="AO42" s="20"/>
      <c r="AP42" s="20"/>
      <c r="AQ42" s="20"/>
      <c r="AR42" s="20"/>
      <c r="AS42" s="20"/>
      <c r="AT42" s="20"/>
      <c r="AU42" s="20"/>
      <c r="AV42" s="20"/>
      <c r="AW42" s="20"/>
      <c r="AX42" s="20"/>
      <c r="AY42" s="20"/>
      <c r="AZ42" s="20"/>
    </row>
    <row r="43" spans="1:52" ht="24.45" customHeight="1" x14ac:dyDescent="0.5">
      <c r="A43" s="70" t="s">
        <v>51</v>
      </c>
      <c r="B43" s="71"/>
      <c r="C43" s="71"/>
      <c r="D43" s="71"/>
      <c r="E43" s="71"/>
      <c r="F43" s="71"/>
      <c r="G43" s="71"/>
      <c r="H43" s="71"/>
      <c r="I43" s="71"/>
      <c r="J43" s="71"/>
      <c r="K43" s="71"/>
      <c r="L43" s="71"/>
      <c r="M43" s="71"/>
      <c r="N43" s="71"/>
      <c r="O43" s="71"/>
      <c r="P43" s="71"/>
      <c r="Q43" s="71"/>
      <c r="R43" s="71"/>
      <c r="S43" s="71"/>
      <c r="T43" s="71"/>
      <c r="U43" s="71"/>
      <c r="V43" s="71"/>
      <c r="W43" s="71"/>
      <c r="X43" s="71"/>
      <c r="Y43" s="71"/>
      <c r="Z43" s="71"/>
      <c r="AA43" s="71"/>
      <c r="AB43" s="71"/>
      <c r="AC43" s="71"/>
      <c r="AD43" s="71"/>
      <c r="AE43" s="71"/>
      <c r="AF43" s="71"/>
      <c r="AG43" s="71"/>
      <c r="AH43" s="71"/>
      <c r="AI43" s="71"/>
      <c r="AJ43" s="68"/>
      <c r="AK43" s="69"/>
      <c r="AL43" s="18" t="s">
        <v>52</v>
      </c>
      <c r="AM43" s="23" t="s">
        <v>23</v>
      </c>
      <c r="AN43" s="20"/>
      <c r="AO43" s="20"/>
      <c r="AP43" s="20"/>
      <c r="AQ43" s="20"/>
      <c r="AR43" s="20"/>
      <c r="AS43" s="20"/>
      <c r="AT43" s="20"/>
      <c r="AU43" s="20"/>
      <c r="AV43" s="20"/>
      <c r="AW43" s="20"/>
      <c r="AX43" s="20"/>
      <c r="AY43" s="20"/>
      <c r="AZ43" s="20"/>
    </row>
    <row r="44" spans="1:52" ht="24.45" customHeight="1" x14ac:dyDescent="0.5">
      <c r="A44" s="66" t="s">
        <v>53</v>
      </c>
      <c r="B44" s="67"/>
      <c r="C44" s="67"/>
      <c r="D44" s="67"/>
      <c r="E44" s="67"/>
      <c r="F44" s="67"/>
      <c r="G44" s="67"/>
      <c r="H44" s="67"/>
      <c r="I44" s="67"/>
      <c r="J44" s="67"/>
      <c r="K44" s="67"/>
      <c r="L44" s="67"/>
      <c r="M44" s="67"/>
      <c r="N44" s="67"/>
      <c r="O44" s="67"/>
      <c r="P44" s="67"/>
      <c r="Q44" s="67"/>
      <c r="R44" s="67"/>
      <c r="S44" s="67"/>
      <c r="T44" s="67"/>
      <c r="U44" s="67"/>
      <c r="V44" s="67"/>
      <c r="W44" s="67"/>
      <c r="X44" s="67"/>
      <c r="Y44" s="67"/>
      <c r="Z44" s="67"/>
      <c r="AA44" s="67"/>
      <c r="AB44" s="67"/>
      <c r="AC44" s="67"/>
      <c r="AD44" s="67"/>
      <c r="AE44" s="67"/>
      <c r="AF44" s="67"/>
      <c r="AG44" s="67"/>
      <c r="AH44" s="67"/>
      <c r="AI44" s="67"/>
      <c r="AJ44" s="68"/>
      <c r="AK44" s="69"/>
      <c r="AL44" s="18" t="s">
        <v>54</v>
      </c>
      <c r="AM44" s="23" t="s">
        <v>24</v>
      </c>
      <c r="AN44" s="20"/>
      <c r="AO44" s="20"/>
      <c r="AP44" s="20"/>
      <c r="AQ44" s="20"/>
      <c r="AR44" s="20"/>
      <c r="AS44" s="20"/>
      <c r="AT44" s="20"/>
      <c r="AU44" s="20"/>
      <c r="AV44" s="20"/>
      <c r="AW44" s="20"/>
      <c r="AX44" s="20"/>
      <c r="AY44" s="20"/>
      <c r="AZ44" s="20"/>
    </row>
    <row r="45" spans="1:52" ht="24.45" customHeight="1" x14ac:dyDescent="0.5">
      <c r="A45" s="11" t="s">
        <v>55</v>
      </c>
      <c r="B45" s="14"/>
      <c r="C45" s="14"/>
      <c r="D45" s="14"/>
      <c r="E45" s="14"/>
      <c r="F45" s="14"/>
      <c r="G45" s="14"/>
      <c r="H45" s="14"/>
      <c r="I45" s="14"/>
      <c r="J45" s="14"/>
      <c r="K45" s="14"/>
      <c r="L45" s="14"/>
      <c r="M45" s="14"/>
      <c r="N45" s="14"/>
      <c r="O45" s="14"/>
      <c r="P45" s="14"/>
      <c r="Q45" s="14"/>
      <c r="R45" s="14"/>
      <c r="S45" s="14"/>
      <c r="T45" s="14"/>
      <c r="U45" s="14"/>
      <c r="V45" s="14"/>
      <c r="W45" s="14"/>
      <c r="X45" s="14"/>
      <c r="Y45" s="14"/>
      <c r="Z45" s="14"/>
      <c r="AA45" s="14"/>
      <c r="AB45" s="14"/>
      <c r="AC45" s="14"/>
      <c r="AD45" s="14"/>
      <c r="AE45" s="14"/>
      <c r="AF45" s="12"/>
      <c r="AG45" s="12"/>
      <c r="AH45" s="12"/>
      <c r="AI45" s="12"/>
      <c r="AJ45" s="12"/>
      <c r="AK45" s="13"/>
      <c r="AL45" s="18" t="s">
        <v>56</v>
      </c>
      <c r="AM45" s="23" t="s">
        <v>27</v>
      </c>
      <c r="AN45" s="20"/>
      <c r="AO45" s="20"/>
      <c r="AP45" s="20"/>
      <c r="AQ45" s="20"/>
      <c r="AR45" s="20"/>
      <c r="AS45" s="20"/>
      <c r="AT45" s="20"/>
      <c r="AU45" s="20"/>
      <c r="AV45" s="20"/>
      <c r="AW45" s="20"/>
      <c r="AX45" s="20"/>
      <c r="AY45" s="20"/>
      <c r="AZ45" s="20"/>
    </row>
    <row r="46" spans="1:52" ht="24.45" customHeight="1" x14ac:dyDescent="0.5">
      <c r="A46" s="66" t="s">
        <v>58</v>
      </c>
      <c r="B46" s="67"/>
      <c r="C46" s="67"/>
      <c r="D46" s="67"/>
      <c r="E46" s="67"/>
      <c r="F46" s="67"/>
      <c r="G46" s="67"/>
      <c r="H46" s="67"/>
      <c r="I46" s="67"/>
      <c r="J46" s="67"/>
      <c r="K46" s="67"/>
      <c r="L46" s="67"/>
      <c r="M46" s="67"/>
      <c r="N46" s="67"/>
      <c r="O46" s="67"/>
      <c r="P46" s="67"/>
      <c r="Q46" s="67"/>
      <c r="R46" s="67"/>
      <c r="S46" s="67"/>
      <c r="T46" s="67"/>
      <c r="U46" s="67"/>
      <c r="V46" s="67"/>
      <c r="W46" s="67"/>
      <c r="X46" s="67"/>
      <c r="Y46" s="67"/>
      <c r="Z46" s="67"/>
      <c r="AA46" s="67"/>
      <c r="AB46" s="67"/>
      <c r="AC46" s="67"/>
      <c r="AD46" s="67"/>
      <c r="AE46" s="67"/>
      <c r="AF46" s="67"/>
      <c r="AG46" s="67"/>
      <c r="AH46" s="67"/>
      <c r="AI46" s="67"/>
      <c r="AJ46" s="68"/>
      <c r="AK46" s="69"/>
      <c r="AL46" s="18" t="s">
        <v>57</v>
      </c>
      <c r="AM46" s="23" t="s">
        <v>29</v>
      </c>
      <c r="AN46" s="20"/>
      <c r="AO46" s="20"/>
      <c r="AP46" s="20"/>
      <c r="AQ46" s="20"/>
      <c r="AR46" s="20"/>
      <c r="AS46" s="20"/>
      <c r="AT46" s="20"/>
      <c r="AU46" s="20"/>
      <c r="AV46" s="20"/>
      <c r="AW46" s="20"/>
      <c r="AX46" s="20"/>
      <c r="AY46" s="20"/>
      <c r="AZ46" s="20"/>
    </row>
    <row r="47" spans="1:52" ht="24.45" customHeight="1" x14ac:dyDescent="0.5">
      <c r="A47" s="70" t="s">
        <v>59</v>
      </c>
      <c r="B47" s="68"/>
      <c r="C47" s="68"/>
      <c r="D47" s="68"/>
      <c r="E47" s="68"/>
      <c r="F47" s="68"/>
      <c r="G47" s="68"/>
      <c r="H47" s="68"/>
      <c r="I47" s="68"/>
      <c r="J47" s="68"/>
      <c r="K47" s="68"/>
      <c r="L47" s="68"/>
      <c r="M47" s="68"/>
      <c r="N47" s="68"/>
      <c r="O47" s="68"/>
      <c r="P47" s="68"/>
      <c r="Q47" s="68"/>
      <c r="R47" s="68"/>
      <c r="S47" s="68"/>
      <c r="T47" s="68"/>
      <c r="U47" s="68"/>
      <c r="V47" s="68"/>
      <c r="W47" s="68"/>
      <c r="X47" s="68"/>
      <c r="Y47" s="68"/>
      <c r="Z47" s="68"/>
      <c r="AA47" s="68"/>
      <c r="AB47" s="68"/>
      <c r="AC47" s="68"/>
      <c r="AD47" s="68"/>
      <c r="AE47" s="68"/>
      <c r="AF47" s="68"/>
      <c r="AG47" s="68"/>
      <c r="AH47" s="68"/>
      <c r="AI47" s="68"/>
      <c r="AJ47" s="68"/>
      <c r="AK47" s="69"/>
      <c r="AL47" s="18" t="s">
        <v>60</v>
      </c>
      <c r="AM47" s="23" t="s">
        <v>30</v>
      </c>
      <c r="AN47" s="20"/>
      <c r="AO47" s="20"/>
      <c r="AP47" s="20"/>
      <c r="AQ47" s="20"/>
      <c r="AR47" s="20"/>
      <c r="AS47" s="20"/>
      <c r="AT47" s="20"/>
      <c r="AU47" s="20"/>
      <c r="AV47" s="20"/>
      <c r="AW47" s="20"/>
      <c r="AX47" s="20"/>
      <c r="AY47" s="20"/>
      <c r="AZ47" s="20"/>
    </row>
    <row r="48" spans="1:52" ht="24.45" customHeight="1" x14ac:dyDescent="0.5">
      <c r="A48" s="66" t="s">
        <v>61</v>
      </c>
      <c r="B48" s="67"/>
      <c r="C48" s="67"/>
      <c r="D48" s="67"/>
      <c r="E48" s="67"/>
      <c r="F48" s="67"/>
      <c r="G48" s="67"/>
      <c r="H48" s="67"/>
      <c r="I48" s="67"/>
      <c r="J48" s="67"/>
      <c r="K48" s="67"/>
      <c r="L48" s="67"/>
      <c r="M48" s="67"/>
      <c r="N48" s="67"/>
      <c r="O48" s="67"/>
      <c r="P48" s="67"/>
      <c r="Q48" s="67"/>
      <c r="R48" s="67"/>
      <c r="S48" s="67"/>
      <c r="T48" s="67"/>
      <c r="U48" s="67"/>
      <c r="V48" s="67"/>
      <c r="W48" s="67"/>
      <c r="X48" s="67"/>
      <c r="Y48" s="67"/>
      <c r="Z48" s="67"/>
      <c r="AA48" s="67"/>
      <c r="AB48" s="67"/>
      <c r="AC48" s="67"/>
      <c r="AD48" s="67"/>
      <c r="AE48" s="67"/>
      <c r="AF48" s="67"/>
      <c r="AG48" s="67"/>
      <c r="AH48" s="67"/>
      <c r="AI48" s="67"/>
      <c r="AJ48" s="68"/>
      <c r="AK48" s="69"/>
      <c r="AL48" s="18" t="s">
        <v>33</v>
      </c>
      <c r="AM48" s="23" t="s">
        <v>33</v>
      </c>
      <c r="AN48" s="20"/>
      <c r="AO48" s="20"/>
      <c r="AP48" s="20"/>
      <c r="AQ48" s="20"/>
      <c r="AR48" s="20"/>
      <c r="AS48" s="20"/>
      <c r="AT48" s="20"/>
      <c r="AU48" s="20"/>
      <c r="AV48" s="20"/>
      <c r="AW48" s="20"/>
      <c r="AX48" s="20"/>
      <c r="AY48" s="20"/>
      <c r="AZ48" s="20"/>
    </row>
    <row r="49" spans="1:52" ht="24.45" customHeight="1" x14ac:dyDescent="0.5">
      <c r="A49" s="70" t="s">
        <v>62</v>
      </c>
      <c r="B49" s="71"/>
      <c r="C49" s="71"/>
      <c r="D49" s="71"/>
      <c r="E49" s="71"/>
      <c r="F49" s="71"/>
      <c r="G49" s="71"/>
      <c r="H49" s="71"/>
      <c r="I49" s="71"/>
      <c r="J49" s="71"/>
      <c r="K49" s="71"/>
      <c r="L49" s="71"/>
      <c r="M49" s="71"/>
      <c r="N49" s="71"/>
      <c r="O49" s="71"/>
      <c r="P49" s="71"/>
      <c r="Q49" s="71"/>
      <c r="R49" s="71"/>
      <c r="S49" s="71"/>
      <c r="T49" s="71"/>
      <c r="U49" s="71"/>
      <c r="V49" s="71"/>
      <c r="W49" s="71"/>
      <c r="X49" s="71"/>
      <c r="Y49" s="71"/>
      <c r="Z49" s="71"/>
      <c r="AA49" s="71"/>
      <c r="AB49" s="71"/>
      <c r="AC49" s="71"/>
      <c r="AD49" s="71"/>
      <c r="AE49" s="71"/>
      <c r="AF49" s="71"/>
      <c r="AG49" s="71"/>
      <c r="AH49" s="71"/>
      <c r="AI49" s="71"/>
      <c r="AJ49" s="68"/>
      <c r="AK49" s="69"/>
      <c r="AL49" s="18" t="s">
        <v>63</v>
      </c>
      <c r="AM49" s="23" t="s">
        <v>28</v>
      </c>
      <c r="AN49" s="20"/>
      <c r="AO49" s="20"/>
      <c r="AP49" s="20"/>
      <c r="AQ49" s="20"/>
      <c r="AR49" s="20"/>
      <c r="AS49" s="20"/>
      <c r="AT49" s="20"/>
      <c r="AU49" s="20"/>
      <c r="AV49" s="20"/>
      <c r="AW49" s="20"/>
      <c r="AX49" s="20"/>
      <c r="AY49" s="20"/>
      <c r="AZ49" s="20"/>
    </row>
    <row r="50" spans="1:52" ht="24.45" customHeight="1" x14ac:dyDescent="0.5">
      <c r="A50" s="66" t="s">
        <v>64</v>
      </c>
      <c r="B50" s="67"/>
      <c r="C50" s="67"/>
      <c r="D50" s="67"/>
      <c r="E50" s="67"/>
      <c r="F50" s="67"/>
      <c r="G50" s="67"/>
      <c r="H50" s="67"/>
      <c r="I50" s="67"/>
      <c r="J50" s="67"/>
      <c r="K50" s="67"/>
      <c r="L50" s="67"/>
      <c r="M50" s="67"/>
      <c r="N50" s="67"/>
      <c r="O50" s="67"/>
      <c r="P50" s="67"/>
      <c r="Q50" s="67"/>
      <c r="R50" s="67"/>
      <c r="S50" s="67"/>
      <c r="T50" s="67"/>
      <c r="U50" s="67"/>
      <c r="V50" s="67"/>
      <c r="W50" s="67"/>
      <c r="X50" s="67"/>
      <c r="Y50" s="67"/>
      <c r="Z50" s="67"/>
      <c r="AA50" s="67"/>
      <c r="AB50" s="67"/>
      <c r="AC50" s="67"/>
      <c r="AD50" s="67"/>
      <c r="AE50" s="67"/>
      <c r="AF50" s="67"/>
      <c r="AG50" s="67"/>
      <c r="AH50" s="67"/>
      <c r="AI50" s="67"/>
      <c r="AJ50" s="68"/>
      <c r="AK50" s="69"/>
      <c r="AL50" s="18" t="s">
        <v>47</v>
      </c>
      <c r="AM50" s="23" t="s">
        <v>31</v>
      </c>
      <c r="AN50" s="20"/>
      <c r="AO50" s="20"/>
      <c r="AP50" s="20"/>
      <c r="AQ50" s="20"/>
      <c r="AR50" s="20"/>
      <c r="AS50" s="20"/>
      <c r="AT50" s="20"/>
      <c r="AU50" s="20"/>
      <c r="AV50" s="20"/>
      <c r="AW50" s="20"/>
      <c r="AX50" s="20"/>
      <c r="AY50" s="20"/>
      <c r="AZ50" s="20"/>
    </row>
    <row r="51" spans="1:52" ht="24.45" customHeight="1" x14ac:dyDescent="0.5">
      <c r="A51" s="70" t="s">
        <v>65</v>
      </c>
      <c r="B51" s="71"/>
      <c r="C51" s="71"/>
      <c r="D51" s="71"/>
      <c r="E51" s="71"/>
      <c r="F51" s="71"/>
      <c r="G51" s="71"/>
      <c r="H51" s="71"/>
      <c r="I51" s="71"/>
      <c r="J51" s="71"/>
      <c r="K51" s="71"/>
      <c r="L51" s="71"/>
      <c r="M51" s="71"/>
      <c r="N51" s="71"/>
      <c r="O51" s="71"/>
      <c r="P51" s="71"/>
      <c r="Q51" s="71"/>
      <c r="R51" s="71"/>
      <c r="S51" s="71"/>
      <c r="T51" s="71"/>
      <c r="U51" s="71"/>
      <c r="V51" s="71"/>
      <c r="W51" s="71"/>
      <c r="X51" s="71"/>
      <c r="Y51" s="71"/>
      <c r="Z51" s="71"/>
      <c r="AA51" s="71"/>
      <c r="AB51" s="71"/>
      <c r="AC51" s="71"/>
      <c r="AD51" s="71"/>
      <c r="AE51" s="71"/>
      <c r="AF51" s="71"/>
      <c r="AG51" s="71"/>
      <c r="AH51" s="71"/>
      <c r="AI51" s="71"/>
      <c r="AJ51" s="68"/>
      <c r="AK51" s="69"/>
      <c r="AL51" s="17" t="s">
        <v>49</v>
      </c>
      <c r="AM51" s="22" t="s">
        <v>22</v>
      </c>
      <c r="AN51" s="20"/>
      <c r="AO51" s="20"/>
      <c r="AP51" s="20"/>
      <c r="AQ51" s="20"/>
      <c r="AR51" s="20"/>
      <c r="AS51" s="20"/>
      <c r="AT51" s="20"/>
      <c r="AU51" s="20"/>
      <c r="AV51" s="20"/>
      <c r="AW51" s="20"/>
      <c r="AX51" s="20"/>
      <c r="AY51" s="20"/>
      <c r="AZ51" s="20"/>
    </row>
    <row r="52" spans="1:52" ht="24.45" customHeight="1" x14ac:dyDescent="0.5">
      <c r="A52" s="66" t="s">
        <v>66</v>
      </c>
      <c r="B52" s="67"/>
      <c r="C52" s="67"/>
      <c r="D52" s="67"/>
      <c r="E52" s="67"/>
      <c r="F52" s="67"/>
      <c r="G52" s="67"/>
      <c r="H52" s="67"/>
      <c r="I52" s="67"/>
      <c r="J52" s="67"/>
      <c r="K52" s="67"/>
      <c r="L52" s="67"/>
      <c r="M52" s="67"/>
      <c r="N52" s="67"/>
      <c r="O52" s="67"/>
      <c r="P52" s="67"/>
      <c r="Q52" s="67"/>
      <c r="R52" s="67"/>
      <c r="S52" s="67"/>
      <c r="T52" s="67"/>
      <c r="U52" s="67"/>
      <c r="V52" s="67"/>
      <c r="W52" s="67"/>
      <c r="X52" s="67"/>
      <c r="Y52" s="67"/>
      <c r="Z52" s="67"/>
      <c r="AA52" s="67"/>
      <c r="AB52" s="67"/>
      <c r="AC52" s="67"/>
      <c r="AD52" s="67"/>
      <c r="AE52" s="67"/>
      <c r="AF52" s="67"/>
      <c r="AG52" s="67"/>
      <c r="AH52" s="67"/>
      <c r="AI52" s="67"/>
      <c r="AJ52" s="68"/>
      <c r="AK52" s="69"/>
      <c r="AL52" s="17" t="s">
        <v>54</v>
      </c>
      <c r="AM52" s="22" t="s">
        <v>24</v>
      </c>
      <c r="AN52" s="20"/>
      <c r="AO52" s="20"/>
      <c r="AP52" s="20"/>
      <c r="AQ52" s="20"/>
      <c r="AR52" s="20"/>
      <c r="AS52" s="20"/>
      <c r="AT52" s="20"/>
      <c r="AU52" s="20"/>
      <c r="AV52" s="20"/>
      <c r="AW52" s="20"/>
      <c r="AX52" s="20"/>
      <c r="AY52" s="20"/>
      <c r="AZ52" s="20"/>
    </row>
    <row r="53" spans="1:52" ht="24.45" customHeight="1" x14ac:dyDescent="0.5">
      <c r="A53" s="70" t="s">
        <v>67</v>
      </c>
      <c r="B53" s="71"/>
      <c r="C53" s="71"/>
      <c r="D53" s="71"/>
      <c r="E53" s="71"/>
      <c r="F53" s="71"/>
      <c r="G53" s="71"/>
      <c r="H53" s="71"/>
      <c r="I53" s="71"/>
      <c r="J53" s="71"/>
      <c r="K53" s="71"/>
      <c r="L53" s="71"/>
      <c r="M53" s="71"/>
      <c r="N53" s="71"/>
      <c r="O53" s="71"/>
      <c r="P53" s="71"/>
      <c r="Q53" s="71"/>
      <c r="R53" s="71"/>
      <c r="S53" s="71"/>
      <c r="T53" s="71"/>
      <c r="U53" s="71"/>
      <c r="V53" s="71"/>
      <c r="W53" s="71"/>
      <c r="X53" s="71"/>
      <c r="Y53" s="71"/>
      <c r="Z53" s="71"/>
      <c r="AA53" s="71"/>
      <c r="AB53" s="71"/>
      <c r="AC53" s="71"/>
      <c r="AD53" s="71"/>
      <c r="AE53" s="71"/>
      <c r="AF53" s="71"/>
      <c r="AG53" s="71"/>
      <c r="AH53" s="71"/>
      <c r="AI53" s="71"/>
      <c r="AJ53" s="68"/>
      <c r="AK53" s="69"/>
      <c r="AL53" s="17" t="s">
        <v>43</v>
      </c>
      <c r="AM53" s="22" t="s">
        <v>19</v>
      </c>
      <c r="AN53" s="20"/>
      <c r="AO53" s="20"/>
      <c r="AP53" s="20"/>
      <c r="AQ53" s="20"/>
      <c r="AR53" s="20"/>
      <c r="AS53" s="20"/>
      <c r="AT53" s="20"/>
      <c r="AU53" s="20"/>
      <c r="AV53" s="20"/>
      <c r="AW53" s="20"/>
      <c r="AX53" s="20"/>
      <c r="AY53" s="20"/>
      <c r="AZ53" s="20"/>
    </row>
    <row r="54" spans="1:52" ht="24.45" customHeight="1" x14ac:dyDescent="0.5">
      <c r="A54" s="66" t="s">
        <v>68</v>
      </c>
      <c r="B54" s="67"/>
      <c r="C54" s="67"/>
      <c r="D54" s="67"/>
      <c r="E54" s="67"/>
      <c r="F54" s="67"/>
      <c r="G54" s="67"/>
      <c r="H54" s="67"/>
      <c r="I54" s="67"/>
      <c r="J54" s="67"/>
      <c r="K54" s="67"/>
      <c r="L54" s="67"/>
      <c r="M54" s="67"/>
      <c r="N54" s="67"/>
      <c r="O54" s="67"/>
      <c r="P54" s="67"/>
      <c r="Q54" s="67"/>
      <c r="R54" s="67"/>
      <c r="S54" s="67"/>
      <c r="T54" s="67"/>
      <c r="U54" s="67"/>
      <c r="V54" s="67"/>
      <c r="W54" s="67"/>
      <c r="X54" s="67"/>
      <c r="Y54" s="67"/>
      <c r="Z54" s="67"/>
      <c r="AA54" s="67"/>
      <c r="AB54" s="67"/>
      <c r="AC54" s="67"/>
      <c r="AD54" s="67"/>
      <c r="AE54" s="67"/>
      <c r="AF54" s="67"/>
      <c r="AG54" s="67"/>
      <c r="AH54" s="67"/>
      <c r="AI54" s="67"/>
      <c r="AJ54" s="68"/>
      <c r="AK54" s="69"/>
      <c r="AL54" s="17" t="s">
        <v>45</v>
      </c>
      <c r="AM54" s="22" t="s">
        <v>34</v>
      </c>
      <c r="AN54" s="20"/>
      <c r="AO54" s="20"/>
      <c r="AP54" s="20"/>
      <c r="AQ54" s="20"/>
      <c r="AR54" s="20"/>
      <c r="AS54" s="20"/>
      <c r="AT54" s="20"/>
      <c r="AU54" s="20"/>
      <c r="AV54" s="20"/>
      <c r="AW54" s="20"/>
      <c r="AX54" s="20"/>
      <c r="AY54" s="20"/>
      <c r="AZ54" s="20"/>
    </row>
    <row r="55" spans="1:52" ht="24.45" customHeight="1" x14ac:dyDescent="0.5">
      <c r="A55" s="70" t="s">
        <v>69</v>
      </c>
      <c r="B55" s="71"/>
      <c r="C55" s="71"/>
      <c r="D55" s="71"/>
      <c r="E55" s="71"/>
      <c r="F55" s="71"/>
      <c r="G55" s="71"/>
      <c r="H55" s="71"/>
      <c r="I55" s="71"/>
      <c r="J55" s="71"/>
      <c r="K55" s="71"/>
      <c r="L55" s="71"/>
      <c r="M55" s="71"/>
      <c r="N55" s="71"/>
      <c r="O55" s="71"/>
      <c r="P55" s="71"/>
      <c r="Q55" s="71"/>
      <c r="R55" s="71"/>
      <c r="S55" s="71"/>
      <c r="T55" s="71"/>
      <c r="U55" s="71"/>
      <c r="V55" s="71"/>
      <c r="W55" s="71"/>
      <c r="X55" s="71"/>
      <c r="Y55" s="71"/>
      <c r="Z55" s="71"/>
      <c r="AA55" s="71"/>
      <c r="AB55" s="71"/>
      <c r="AC55" s="71"/>
      <c r="AD55" s="71"/>
      <c r="AE55" s="71"/>
      <c r="AF55" s="71"/>
      <c r="AG55" s="71"/>
      <c r="AH55" s="71"/>
      <c r="AI55" s="71"/>
      <c r="AJ55" s="68"/>
      <c r="AK55" s="69"/>
      <c r="AL55" s="17" t="s">
        <v>42</v>
      </c>
      <c r="AM55" s="22" t="s">
        <v>35</v>
      </c>
      <c r="AN55" s="20"/>
      <c r="AO55" s="20"/>
      <c r="AP55" s="20"/>
      <c r="AQ55" s="20"/>
      <c r="AR55" s="20"/>
      <c r="AS55" s="20"/>
      <c r="AT55" s="20"/>
      <c r="AU55" s="20"/>
      <c r="AV55" s="20"/>
      <c r="AW55" s="20"/>
      <c r="AX55" s="20"/>
      <c r="AY55" s="20"/>
      <c r="AZ55" s="20"/>
    </row>
    <row r="56" spans="1:52" ht="24.45" customHeight="1" x14ac:dyDescent="0.3">
      <c r="AJ56" s="20"/>
      <c r="AK56" s="20"/>
      <c r="AL56" s="20"/>
      <c r="AM56" s="20"/>
    </row>
    <row r="57" spans="1:52" ht="24.45" customHeight="1" x14ac:dyDescent="0.3">
      <c r="AJ57" s="20"/>
      <c r="AK57" s="20"/>
      <c r="AL57" s="20"/>
      <c r="AM57" s="20"/>
    </row>
    <row r="58" spans="1:52" ht="24.45" customHeight="1" x14ac:dyDescent="0.3"/>
    <row r="59" spans="1:52" ht="24.45" customHeight="1" x14ac:dyDescent="0.3"/>
    <row r="60" spans="1:52" ht="24.45" customHeight="1" x14ac:dyDescent="0.3"/>
    <row r="61" spans="1:52" ht="24.45" customHeight="1" x14ac:dyDescent="0.3"/>
    <row r="62" spans="1:52" ht="24.45" customHeight="1" x14ac:dyDescent="0.3"/>
    <row r="63" spans="1:52" ht="24.45" customHeight="1" x14ac:dyDescent="0.3"/>
    <row r="64" spans="1:52" ht="24.45" customHeight="1" x14ac:dyDescent="0.3"/>
    <row r="65" ht="24.45" customHeight="1" x14ac:dyDescent="0.3"/>
    <row r="66" ht="24.45" customHeight="1" x14ac:dyDescent="0.3"/>
    <row r="67" ht="24.45" customHeight="1" x14ac:dyDescent="0.3"/>
    <row r="68" ht="24.45" customHeight="1" x14ac:dyDescent="0.3"/>
    <row r="69" ht="24.45" customHeight="1" x14ac:dyDescent="0.3"/>
    <row r="70" ht="24.45" customHeight="1" x14ac:dyDescent="0.3"/>
    <row r="71" ht="24.45" customHeight="1" x14ac:dyDescent="0.3"/>
    <row r="72" ht="24.45" customHeight="1" x14ac:dyDescent="0.3"/>
    <row r="73" ht="24.45" customHeight="1" x14ac:dyDescent="0.3"/>
    <row r="74" ht="24.45" customHeight="1" x14ac:dyDescent="0.3"/>
    <row r="75" ht="24.45" customHeight="1" x14ac:dyDescent="0.3"/>
    <row r="76" ht="24.45" customHeight="1" x14ac:dyDescent="0.3"/>
    <row r="77" ht="24.45" customHeight="1" x14ac:dyDescent="0.3"/>
    <row r="78" ht="24.45" customHeight="1" x14ac:dyDescent="0.3"/>
    <row r="79" ht="24.45" customHeight="1" x14ac:dyDescent="0.3"/>
    <row r="80" ht="24.45" customHeight="1" x14ac:dyDescent="0.3"/>
    <row r="81" ht="24.45" customHeight="1" x14ac:dyDescent="0.3"/>
    <row r="82" ht="24.45" customHeight="1" x14ac:dyDescent="0.3"/>
    <row r="83" ht="24.45" customHeight="1" x14ac:dyDescent="0.3"/>
    <row r="84" ht="24.45" customHeight="1" x14ac:dyDescent="0.3"/>
    <row r="85" ht="24.45" customHeight="1" x14ac:dyDescent="0.3"/>
    <row r="86" ht="24.45" customHeight="1" x14ac:dyDescent="0.3"/>
    <row r="87" ht="24.45" customHeight="1" x14ac:dyDescent="0.3"/>
    <row r="88" ht="24.45" customHeight="1" x14ac:dyDescent="0.3"/>
    <row r="89" ht="24.45" customHeight="1" x14ac:dyDescent="0.3"/>
    <row r="90" ht="24.45" customHeight="1" x14ac:dyDescent="0.3"/>
    <row r="91" ht="24.45" customHeight="1" x14ac:dyDescent="0.3"/>
    <row r="92" ht="24.45" customHeight="1" x14ac:dyDescent="0.3"/>
    <row r="93" ht="24.45" customHeight="1" x14ac:dyDescent="0.3"/>
    <row r="94" ht="24.45" customHeight="1" x14ac:dyDescent="0.3"/>
    <row r="95" ht="24.45" customHeight="1" x14ac:dyDescent="0.3"/>
    <row r="96" ht="24.45" customHeight="1" x14ac:dyDescent="0.3"/>
    <row r="97" ht="24.45" customHeight="1" x14ac:dyDescent="0.3"/>
    <row r="98" ht="24.45" customHeight="1" x14ac:dyDescent="0.3"/>
    <row r="99" ht="24.45" customHeight="1" x14ac:dyDescent="0.3"/>
    <row r="100" ht="24.45" customHeight="1" x14ac:dyDescent="0.3"/>
    <row r="101" ht="24.45" customHeight="1" x14ac:dyDescent="0.3"/>
    <row r="102" ht="24.45" customHeight="1" x14ac:dyDescent="0.3"/>
    <row r="103" ht="24.45" customHeight="1" x14ac:dyDescent="0.3"/>
    <row r="104" ht="24.45" customHeight="1" x14ac:dyDescent="0.3"/>
    <row r="105" ht="24.45" customHeight="1" x14ac:dyDescent="0.3"/>
    <row r="106" ht="24.45" customHeight="1" x14ac:dyDescent="0.3"/>
    <row r="107" ht="24.45" customHeight="1" x14ac:dyDescent="0.3"/>
    <row r="108" ht="24.45" customHeight="1" x14ac:dyDescent="0.3"/>
    <row r="109" ht="24.45" customHeight="1" x14ac:dyDescent="0.3"/>
    <row r="110" ht="24.45" customHeight="1" x14ac:dyDescent="0.3"/>
    <row r="111" ht="24.45" customHeight="1" x14ac:dyDescent="0.3"/>
    <row r="112" ht="24.45" customHeight="1" x14ac:dyDescent="0.3"/>
    <row r="113" ht="24.45" customHeight="1" x14ac:dyDescent="0.3"/>
    <row r="114" ht="24.45" customHeight="1" x14ac:dyDescent="0.3"/>
    <row r="115" ht="24.45" customHeight="1" x14ac:dyDescent="0.3"/>
    <row r="116" ht="24.45" customHeight="1" x14ac:dyDescent="0.3"/>
    <row r="117" ht="24.45" customHeight="1" x14ac:dyDescent="0.3"/>
    <row r="118" ht="24.45" customHeight="1" x14ac:dyDescent="0.3"/>
    <row r="119" ht="24.45" customHeight="1" x14ac:dyDescent="0.3"/>
    <row r="120" ht="24.45" customHeight="1" x14ac:dyDescent="0.3"/>
    <row r="121" ht="24.45" customHeight="1" x14ac:dyDescent="0.3"/>
    <row r="122" ht="24.45" customHeight="1" x14ac:dyDescent="0.3"/>
    <row r="123" ht="24.45" customHeight="1" x14ac:dyDescent="0.3"/>
    <row r="124" ht="24.45" customHeight="1" x14ac:dyDescent="0.3"/>
    <row r="125" ht="24.45" customHeight="1" x14ac:dyDescent="0.3"/>
    <row r="126" ht="24.45" customHeight="1" x14ac:dyDescent="0.3"/>
    <row r="127" ht="24.45" customHeight="1" x14ac:dyDescent="0.3"/>
    <row r="128" ht="24.45" customHeight="1" x14ac:dyDescent="0.3"/>
    <row r="129" ht="24.45" customHeight="1" x14ac:dyDescent="0.3"/>
    <row r="130" ht="24.45" customHeight="1" x14ac:dyDescent="0.3"/>
    <row r="131" ht="24.45" customHeight="1" x14ac:dyDescent="0.3"/>
    <row r="132" ht="24.45" customHeight="1" x14ac:dyDescent="0.3"/>
    <row r="133" ht="24.45" customHeight="1" x14ac:dyDescent="0.3"/>
    <row r="134" ht="24.45" customHeight="1" x14ac:dyDescent="0.3"/>
    <row r="135" ht="24.45" customHeight="1" x14ac:dyDescent="0.3"/>
    <row r="136" ht="24.45" customHeight="1" x14ac:dyDescent="0.3"/>
    <row r="137" ht="24.45" customHeight="1" x14ac:dyDescent="0.3"/>
    <row r="138" ht="24.45" customHeight="1" x14ac:dyDescent="0.3"/>
  </sheetData>
  <mergeCells count="18">
    <mergeCell ref="A37:AK37"/>
    <mergeCell ref="A38:AK38"/>
    <mergeCell ref="A39:AK39"/>
    <mergeCell ref="A41:AK41"/>
    <mergeCell ref="A53:AK53"/>
    <mergeCell ref="A54:AK54"/>
    <mergeCell ref="A55:AK55"/>
    <mergeCell ref="A40:AK40"/>
    <mergeCell ref="A42:AK42"/>
    <mergeCell ref="A44:AK44"/>
    <mergeCell ref="A46:AK46"/>
    <mergeCell ref="A52:AK52"/>
    <mergeCell ref="A47:AK47"/>
    <mergeCell ref="A48:AK48"/>
    <mergeCell ref="A50:AK50"/>
    <mergeCell ref="A49:AK49"/>
    <mergeCell ref="A51:AK51"/>
    <mergeCell ref="A43:AK43"/>
  </mergeCells>
  <conditionalFormatting sqref="E12 X13 A14 P14 J16 L17 AB18 AB20 L23 AB23 R24 AB27 U29 AG29 AJ29 AL29 AN29 AR29 J31 Y31 N33 R33 T33 V33 E35 I35 K35 U35 AD35 AJ35">
    <cfRule type="cellIs" dxfId="6" priority="7" operator="notEqual">
      <formula>"A"</formula>
    </cfRule>
  </conditionalFormatting>
  <conditionalFormatting sqref="AI1 AQ1 E8 J9 J11 R11 Z11 AD12 G13 R13 C14 R15 Z15 AB16 G17 T17 Z17 AD17 AG17 E19 Z19 Z24 A29 Y29 AC29 AE29 L31 AB31 AF31 AL31 P33 AB33 AJ33 G35 Y35 AB35 AH35">
    <cfRule type="cellIs" dxfId="5" priority="6" operator="notEqual">
      <formula>"E"</formula>
    </cfRule>
  </conditionalFormatting>
  <conditionalFormatting sqref="X16 A17 E17 A19 AD20 R22 Z22 AG22 AD25 A26 AD27 AP29 Q31 S31 AF33 A34">
    <cfRule type="cellIs" dxfId="4" priority="5" operator="notEqual">
      <formula>"I"</formula>
    </cfRule>
  </conditionalFormatting>
  <conditionalFormatting sqref="AE1 AL1 AD3 G5 R8 Z9 AG10 G11 C12 AG12 T13 E14 M14 U14 W14 AD14 A15 R18 L20 R20 AD21 A22 AD23 A24 AB25 V29 N31 U31 W31 AJ31 X33 AD33 M35 O35 R35 W35 AE35">
    <cfRule type="cellIs" dxfId="3" priority="4" operator="notEqual">
      <formula>"O"</formula>
    </cfRule>
  </conditionalFormatting>
  <conditionalFormatting sqref="AG4 AG7 AG20 AA29 AN31 A32">
    <cfRule type="cellIs" dxfId="2" priority="3" operator="notEqual">
      <formula>"U"</formula>
    </cfRule>
  </conditionalFormatting>
  <conditionalFormatting sqref="U1 W1 AA1 AD7 G8 AD9 E10 X10">
    <cfRule type="cellIs" dxfId="1" priority="2" operator="notEqual">
      <formula>"A"</formula>
    </cfRule>
  </conditionalFormatting>
  <conditionalFormatting sqref="AN1 AD4 P11 H14 J14 S14 AA14 AG14 G15 T15">
    <cfRule type="cellIs" dxfId="0" priority="1" operator="notEqual">
      <formula>"I"</formula>
    </cfRule>
  </conditionalFormatting>
  <pageMargins left="0.7" right="0.7" top="0.75" bottom="0.75" header="0.3" footer="0.3"/>
  <pageSetup paperSize="9"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9" zoomScale="40" zoomScaleNormal="40" workbookViewId="0"/>
  </sheetViews>
  <sheetFormatPr defaultRowHeight="14.4" x14ac:dyDescent="0.3"/>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Delovni listi</vt:lpstr>
      </vt:variant>
      <vt:variant>
        <vt:i4>23</vt:i4>
      </vt:variant>
    </vt:vector>
  </HeadingPairs>
  <TitlesOfParts>
    <vt:vector size="23" baseType="lpstr">
      <vt:lpstr>pitanja</vt:lpstr>
      <vt:lpstr>PUZLA</vt:lpstr>
      <vt:lpstr>1</vt:lpstr>
      <vt:lpstr>2</vt:lpstr>
      <vt:lpstr>3</vt:lpstr>
      <vt:lpstr>4</vt:lpstr>
      <vt:lpstr>5</vt:lpstr>
      <vt:lpstr>6</vt:lpstr>
      <vt:lpstr>7</vt:lpstr>
      <vt:lpstr>8</vt:lpstr>
      <vt:lpstr>9</vt:lpstr>
      <vt:lpstr>1.</vt:lpstr>
      <vt:lpstr>2.</vt:lpstr>
      <vt:lpstr>3.</vt:lpstr>
      <vt:lpstr>4.</vt:lpstr>
      <vt:lpstr>5.</vt:lpstr>
      <vt:lpstr>6.</vt:lpstr>
      <vt:lpstr>7.</vt:lpstr>
      <vt:lpstr>8.</vt:lpstr>
      <vt:lpstr>ZLAGANJE</vt:lpstr>
      <vt:lpstr>biljke</vt:lpstr>
      <vt:lpstr>PRIMER</vt:lpstr>
      <vt:lpstr>List1</vt:lpstr>
    </vt:vector>
  </TitlesOfParts>
  <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Janez</dc:creator>
  <cp:lastModifiedBy>Janez</cp:lastModifiedBy>
  <dcterms:created xsi:type="dcterms:W3CDTF">2017-01-01T12:21:50Z</dcterms:created>
  <dcterms:modified xsi:type="dcterms:W3CDTF">2018-05-12T18:13:06Z</dcterms:modified>
</cp:coreProperties>
</file>