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esktop\"/>
    </mc:Choice>
  </mc:AlternateContent>
  <xr:revisionPtr revIDLastSave="0" documentId="13_ncr:1_{AE8E6B02-46A0-401C-99AF-C527776CF876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amortizacijski-načrt" sheetId="4" r:id="rId1"/>
    <sheet name="obdobja" sheetId="3" r:id="rId2"/>
    <sheet name="temeljnica" sheetId="1" r:id="rId3"/>
  </sheets>
  <calcPr calcId="191029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7" i="3"/>
  <c r="E5" i="1" l="1"/>
  <c r="C5" i="1"/>
  <c r="E39" i="4" l="1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29" i="1" s="1"/>
  <c r="E18" i="4"/>
  <c r="E23" i="1" s="1"/>
  <c r="E17" i="4"/>
  <c r="E17" i="1" s="1"/>
  <c r="E16" i="4"/>
  <c r="B8" i="4"/>
  <c r="D16" i="4" s="1"/>
  <c r="E7" i="1" s="1"/>
  <c r="C25" i="1"/>
  <c r="C27" i="1" s="1"/>
  <c r="C29" i="1" s="1"/>
  <c r="C19" i="1"/>
  <c r="C21" i="1" s="1"/>
  <c r="C23" i="1" s="1"/>
  <c r="C13" i="1"/>
  <c r="C15" i="1" s="1"/>
  <c r="C17" i="1" s="1"/>
  <c r="C7" i="1"/>
  <c r="C9" i="1" s="1"/>
  <c r="C11" i="1" s="1"/>
  <c r="E40" i="4" l="1"/>
  <c r="E11" i="1"/>
  <c r="C16" i="4"/>
  <c r="F16" i="4"/>
  <c r="E105" i="1"/>
  <c r="E158" i="1" s="1"/>
  <c r="E156" i="1"/>
  <c r="F154" i="1"/>
  <c r="F150" i="1"/>
  <c r="F151" i="1" s="1"/>
  <c r="E152" i="1" s="1"/>
  <c r="F148" i="1"/>
  <c r="F144" i="1"/>
  <c r="F145" i="1" s="1"/>
  <c r="F142" i="1"/>
  <c r="F138" i="1"/>
  <c r="F139" i="1" s="1"/>
  <c r="F136" i="1"/>
  <c r="F132" i="1"/>
  <c r="F133" i="1" s="1"/>
  <c r="F130" i="1"/>
  <c r="F127" i="1"/>
  <c r="F126" i="1"/>
  <c r="F124" i="1"/>
  <c r="F121" i="1"/>
  <c r="F120" i="1"/>
  <c r="F118" i="1"/>
  <c r="F114" i="1"/>
  <c r="F115" i="1" s="1"/>
  <c r="F112" i="1"/>
  <c r="F109" i="1"/>
  <c r="F108" i="1"/>
  <c r="E31" i="1"/>
  <c r="E157" i="1" s="1"/>
  <c r="F104" i="1"/>
  <c r="F100" i="1"/>
  <c r="F101" i="1" s="1"/>
  <c r="F98" i="1"/>
  <c r="F95" i="1"/>
  <c r="E96" i="1" s="1"/>
  <c r="F94" i="1"/>
  <c r="F92" i="1"/>
  <c r="F88" i="1"/>
  <c r="F89" i="1" s="1"/>
  <c r="E90" i="1" s="1"/>
  <c r="F86" i="1"/>
  <c r="F82" i="1"/>
  <c r="F83" i="1" s="1"/>
  <c r="F80" i="1"/>
  <c r="F77" i="1"/>
  <c r="E78" i="1" s="1"/>
  <c r="F76" i="1"/>
  <c r="F74" i="1"/>
  <c r="F70" i="1"/>
  <c r="F71" i="1" s="1"/>
  <c r="E72" i="1" s="1"/>
  <c r="F68" i="1"/>
  <c r="F64" i="1"/>
  <c r="F65" i="1" s="1"/>
  <c r="E66" i="1" s="1"/>
  <c r="F58" i="1"/>
  <c r="F59" i="1" s="1"/>
  <c r="F56" i="1"/>
  <c r="F52" i="1"/>
  <c r="F53" i="1" s="1"/>
  <c r="E54" i="1" s="1"/>
  <c r="F50" i="1"/>
  <c r="F46" i="1"/>
  <c r="F47" i="1" s="1"/>
  <c r="E48" i="1" s="1"/>
  <c r="F62" i="1"/>
  <c r="F44" i="1"/>
  <c r="F40" i="1"/>
  <c r="F41" i="1" s="1"/>
  <c r="E42" i="1" s="1"/>
  <c r="F38" i="1"/>
  <c r="F34" i="1"/>
  <c r="F35" i="1" s="1"/>
  <c r="E36" i="1" s="1"/>
  <c r="F6" i="1"/>
  <c r="F12" i="1"/>
  <c r="F8" i="1"/>
  <c r="F9" i="1" s="1"/>
  <c r="F24" i="1"/>
  <c r="F17" i="4" l="1"/>
  <c r="D17" i="4"/>
  <c r="E159" i="1"/>
  <c r="E146" i="1"/>
  <c r="E140" i="1"/>
  <c r="E134" i="1"/>
  <c r="E128" i="1"/>
  <c r="E122" i="1"/>
  <c r="E116" i="1"/>
  <c r="E110" i="1"/>
  <c r="F106" i="1"/>
  <c r="E102" i="1"/>
  <c r="E84" i="1"/>
  <c r="E60" i="1"/>
  <c r="F30" i="1"/>
  <c r="F18" i="1"/>
  <c r="F32" i="1"/>
  <c r="E10" i="1"/>
  <c r="E13" i="1" l="1"/>
  <c r="F14" i="1" s="1"/>
  <c r="C17" i="4"/>
  <c r="F18" i="4"/>
  <c r="D18" i="4"/>
  <c r="E19" i="1" s="1"/>
  <c r="E16" i="1" l="1"/>
  <c r="F15" i="1"/>
  <c r="C18" i="4"/>
  <c r="F20" i="1"/>
  <c r="F19" i="4"/>
  <c r="D19" i="4"/>
  <c r="E25" i="1" s="1"/>
  <c r="C19" i="4" l="1"/>
  <c r="F26" i="1"/>
  <c r="F21" i="1"/>
  <c r="E22" i="1"/>
  <c r="D20" i="4"/>
  <c r="F20" i="4"/>
  <c r="E28" i="1" l="1"/>
  <c r="E155" i="1" s="1"/>
  <c r="F27" i="1"/>
  <c r="F155" i="1" s="1"/>
  <c r="F21" i="4"/>
  <c r="D21" i="4"/>
  <c r="C21" i="4" s="1"/>
  <c r="C20" i="4"/>
  <c r="F22" i="4" l="1"/>
  <c r="D22" i="4"/>
  <c r="C22" i="4" l="1"/>
  <c r="F23" i="4"/>
  <c r="D23" i="4"/>
  <c r="C23" i="4" s="1"/>
  <c r="D24" i="4" l="1"/>
  <c r="C24" i="4" s="1"/>
  <c r="F24" i="4"/>
  <c r="F25" i="4" l="1"/>
  <c r="D25" i="4"/>
  <c r="C25" i="4" s="1"/>
  <c r="F26" i="4" l="1"/>
  <c r="D26" i="4"/>
  <c r="C26" i="4" s="1"/>
  <c r="F27" i="4" l="1"/>
  <c r="D27" i="4"/>
  <c r="C27" i="4" s="1"/>
  <c r="D28" i="4" l="1"/>
  <c r="C28" i="4" s="1"/>
  <c r="F28" i="4"/>
  <c r="F29" i="4" l="1"/>
  <c r="D29" i="4"/>
  <c r="C29" i="4" s="1"/>
  <c r="D30" i="4" l="1"/>
  <c r="C30" i="4" s="1"/>
  <c r="F30" i="4"/>
  <c r="F31" i="4" l="1"/>
  <c r="D31" i="4"/>
  <c r="C31" i="4" s="1"/>
  <c r="D32" i="4" l="1"/>
  <c r="C32" i="4" s="1"/>
  <c r="F32" i="4"/>
  <c r="F33" i="4" l="1"/>
  <c r="D33" i="4"/>
  <c r="C33" i="4" s="1"/>
  <c r="F34" i="4" l="1"/>
  <c r="D34" i="4"/>
  <c r="C34" i="4" s="1"/>
  <c r="F35" i="4" l="1"/>
  <c r="D35" i="4"/>
  <c r="C35" i="4" s="1"/>
  <c r="D36" i="4" l="1"/>
  <c r="C36" i="4" s="1"/>
  <c r="F36" i="4"/>
  <c r="F37" i="4" l="1"/>
  <c r="D37" i="4"/>
  <c r="C37" i="4" s="1"/>
  <c r="F38" i="4" l="1"/>
  <c r="D38" i="4"/>
  <c r="C38" i="4" s="1"/>
  <c r="F39" i="4" l="1"/>
  <c r="D39" i="4"/>
  <c r="C39" i="4" l="1"/>
  <c r="D40" i="4"/>
  <c r="B6" i="4" l="1"/>
  <c r="B7" i="4" s="1"/>
  <c r="F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Popravite tudi to letnico glede na letnico v stolpcu Vsebina
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Evrska sredstva na računih (TRR)
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Dolgoročna posojila, dobljena pri drugih domačih osebah
</t>
        </r>
      </text>
    </comment>
    <comment ref="D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4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20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25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26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B3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Če smo zgoraj v letu 2013, moramo tu napisati leto 2014 ipd.
</t>
        </r>
      </text>
    </comment>
    <comment ref="D32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Kratkoročna posojila, dobljena pri podjetih v državi
</t>
        </r>
      </text>
    </comment>
    <comment ref="D3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3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39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40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45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46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51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52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57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58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63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64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69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70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75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76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81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82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87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88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93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94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99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0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B105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 xml:space="preserve">Če smo zgoraj npr. v letu 2014, moramo tu napisati leto 2015 ipd.
</t>
        </r>
      </text>
    </comment>
    <comment ref="D106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 xml:space="preserve">Kratkoročna posojila, dobljena pri podjetih v državi
</t>
        </r>
      </text>
    </comment>
    <comment ref="D107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08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1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14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19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20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2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26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31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32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37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38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43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44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  <comment ref="D149" authorId="0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Odhodki za obresti
</t>
        </r>
      </text>
    </comment>
    <comment ref="D150" authorId="0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Kratkoročne obveznosti za obresti
</t>
        </r>
      </text>
    </comment>
  </commentList>
</comments>
</file>

<file path=xl/sharedStrings.xml><?xml version="1.0" encoding="utf-8"?>
<sst xmlns="http://schemas.openxmlformats.org/spreadsheetml/2006/main" count="160" uniqueCount="105">
  <si>
    <t>Zap. št.</t>
  </si>
  <si>
    <t>Vsebina</t>
  </si>
  <si>
    <t>Konto</t>
  </si>
  <si>
    <t>V breme</t>
  </si>
  <si>
    <t>V dobro</t>
  </si>
  <si>
    <t>Prejem kredita</t>
  </si>
  <si>
    <t>Datum</t>
  </si>
  <si>
    <t>KNJIŽENJE DOLGOROČNEGA POSOJILA V GLAVNO KNJIGO</t>
  </si>
  <si>
    <t>Obračun obresti za september XXXX</t>
  </si>
  <si>
    <t>Obračun obresti za oktober XXXX</t>
  </si>
  <si>
    <t>Obračun obresti za november XXXX</t>
  </si>
  <si>
    <t>Plačilo obresti za november XXXX</t>
  </si>
  <si>
    <t>Obračun obresti za december XXXX</t>
  </si>
  <si>
    <t>Plačilo obresti za december XXXX</t>
  </si>
  <si>
    <t>Obračun obresti za januar XXXX</t>
  </si>
  <si>
    <t>Plačilo obresti za januar XXXX</t>
  </si>
  <si>
    <t>Prenos razdolžnine, ki zapade v letu XXXX, na kratkoročni del</t>
  </si>
  <si>
    <t>Zapadlost 5. razdolžnine za januar XXXX</t>
  </si>
  <si>
    <t>Obračun obresti za februar XXXX</t>
  </si>
  <si>
    <t>Plačilo obresti za februar XXXX</t>
  </si>
  <si>
    <t>Zapadlost 6. razdolžnine za februar XXXX</t>
  </si>
  <si>
    <t>Obračun obresti za marec XXXX</t>
  </si>
  <si>
    <t>Obračun obresti za april XXXX</t>
  </si>
  <si>
    <t>Plačilo obresti za april XXXX</t>
  </si>
  <si>
    <t>Zapadlost 8. razdolžnine za april XXXX</t>
  </si>
  <si>
    <t>Obračun obresti za maj XXXX</t>
  </si>
  <si>
    <t>Plačilo obresti za maj XXXX</t>
  </si>
  <si>
    <t>Zapadlost 9. razdolžnine za maj XXXX</t>
  </si>
  <si>
    <t>Obračun obresti za junij XXXX</t>
  </si>
  <si>
    <t>Plačilo obresti za junij XXXX</t>
  </si>
  <si>
    <t>Zapadlost 10. razdolžnine za junij XXXX</t>
  </si>
  <si>
    <t>Obračun obresti za julij XXXX</t>
  </si>
  <si>
    <t>Plačilo obresti za julij XXXX</t>
  </si>
  <si>
    <t>Zapadlost 11. razdolžnine za julij XXXX</t>
  </si>
  <si>
    <t>Obračun obresti za avgust XXXX</t>
  </si>
  <si>
    <t>Plačilo obresti za za avgust XXXX</t>
  </si>
  <si>
    <t>Zapadlost 12. razdolžnine za za avgust XXXX</t>
  </si>
  <si>
    <t>Zapadlost 7. razdolžnine za marec XXXX</t>
  </si>
  <si>
    <t>Plačilo obresti za marec XXXX</t>
  </si>
  <si>
    <t>Plačilo obresti za september XXXX</t>
  </si>
  <si>
    <t>Zapadlost 13. razdolžnine za september XXXX</t>
  </si>
  <si>
    <t>Plačilo obresti za oktober XXXX</t>
  </si>
  <si>
    <t>Zapadlost 14. razdolžnine za oktober XXXX</t>
  </si>
  <si>
    <t>Zapadlost 15. razdolžnine za november XXXX</t>
  </si>
  <si>
    <t>Zapadlost 16. razdolžnine za december XXXX</t>
  </si>
  <si>
    <t>Zapadlost 17. razdolžnine za januar XXXX</t>
  </si>
  <si>
    <t>Zapadlost 18. razdolžnine za februar XXXX</t>
  </si>
  <si>
    <t>Zapadlost 19. razdolžnine za marec XXXX</t>
  </si>
  <si>
    <t>Zapadlost 20. razdolžnine za april XXXX</t>
  </si>
  <si>
    <t>Zapadlost 21. razdolžnine za maj XXXX</t>
  </si>
  <si>
    <t>Zapadlost 22. razdolžnine za junij XXXX</t>
  </si>
  <si>
    <t>Zapadlost 23. razdolžnine za julij XXXX</t>
  </si>
  <si>
    <t>Plačilo obresti za avgust XXXX</t>
  </si>
  <si>
    <t>Zapadlost 24. razdolžnine za avgust XXXX</t>
  </si>
  <si>
    <t>Razdolžnine 2013</t>
  </si>
  <si>
    <t>Razdolžnine 2014</t>
  </si>
  <si>
    <t>Razdolžnine 2015</t>
  </si>
  <si>
    <t>Razdolžnina skupaj</t>
  </si>
  <si>
    <t>maj</t>
  </si>
  <si>
    <t>ZAP. ŠT. OBROKA</t>
  </si>
  <si>
    <t>Posojilo najamemo 1. delovni dan v septembru tekočega leta. Posojilo vračamo 1. delovni dan za pretekli mesec.</t>
  </si>
  <si>
    <t>DAN V TEDNU</t>
  </si>
  <si>
    <t>1. DATUM V MESECU</t>
  </si>
  <si>
    <t>DATUM VRAČILA POSOJILA NA 1. DELOVNI DAN V MESECU ZA PRETEKLI MESEC</t>
  </si>
  <si>
    <t>Datum začetka črpanja posojila</t>
  </si>
  <si>
    <t>Začetna glavnica</t>
  </si>
  <si>
    <t>Končna glavnica</t>
  </si>
  <si>
    <t>Relativna obrestna mera (mesečna)</t>
  </si>
  <si>
    <t>Letna obrestna mera</t>
  </si>
  <si>
    <t>Kapitalizacijsko število (m)</t>
  </si>
  <si>
    <t>Doba odplačevanja v mesecih</t>
  </si>
  <si>
    <t>Zaporedna številka obroka</t>
  </si>
  <si>
    <t>Anuiteta</t>
  </si>
  <si>
    <t>Znesek obresti</t>
  </si>
  <si>
    <t>Razdolžnina</t>
  </si>
  <si>
    <t>Ostanek dolga</t>
  </si>
  <si>
    <t>Obresti</t>
  </si>
  <si>
    <t>Obračun obresti za september 2022</t>
  </si>
  <si>
    <t>Plačilo obresti za  za september 2022</t>
  </si>
  <si>
    <t>Zapadlost 1. razdolžnine za  za september 2022</t>
  </si>
  <si>
    <t>Obračun obresti za oktober 2022</t>
  </si>
  <si>
    <t>Plačilo obresti za za oktober 2022</t>
  </si>
  <si>
    <t>Zapadlost 2. razdolžnine za za oktober 2022</t>
  </si>
  <si>
    <t>Obračun obresti za november 2022</t>
  </si>
  <si>
    <t>Plačilo obresti za november 2022</t>
  </si>
  <si>
    <t>Zapadlost 3. razdolžnine za november 2022</t>
  </si>
  <si>
    <t>Obračun obresti za december 2022</t>
  </si>
  <si>
    <t>Plačilo obresti za december 2022</t>
  </si>
  <si>
    <t>Zapadlost 4. razdolžnine za december 2022</t>
  </si>
  <si>
    <t>oktober</t>
  </si>
  <si>
    <t>november</t>
  </si>
  <si>
    <t>december</t>
  </si>
  <si>
    <t>januar</t>
  </si>
  <si>
    <t>februar</t>
  </si>
  <si>
    <t>marec</t>
  </si>
  <si>
    <t>april</t>
  </si>
  <si>
    <t>junij</t>
  </si>
  <si>
    <t>julij</t>
  </si>
  <si>
    <t>avgust</t>
  </si>
  <si>
    <t>september</t>
  </si>
  <si>
    <t>Mesec obroka</t>
  </si>
  <si>
    <r>
      <t xml:space="preserve">Amortizacijski načrt za </t>
    </r>
    <r>
      <rPr>
        <b/>
        <u/>
        <sz val="11"/>
        <color theme="1"/>
        <rFont val="Calibri"/>
        <family val="2"/>
        <charset val="238"/>
        <scheme val="minor"/>
      </rPr>
      <t>obročno odplačevanje (uporaba za podjetja)</t>
    </r>
    <r>
      <rPr>
        <sz val="11"/>
        <color theme="1"/>
        <rFont val="Calibri"/>
        <family val="2"/>
        <charset val="238"/>
        <scheme val="minor"/>
      </rPr>
      <t xml:space="preserve"> (relativna obr. mera, dekurzivno obrestovanje, mesečna kapitalizacija, doba odplačevanja 120 mesecev ali 10 let)</t>
    </r>
  </si>
  <si>
    <t>Ne spreminjajte oranžnih in sivih polj! Lahko spreminjate rumena polja!</t>
  </si>
  <si>
    <t>MESEC VRAČILA OBROKA</t>
  </si>
  <si>
    <r>
      <t>POZOR: Vrednosti vpisujte samo v</t>
    </r>
    <r>
      <rPr>
        <b/>
        <u/>
        <sz val="11"/>
        <color rgb="FFFF0000"/>
        <rFont val="Calibri"/>
        <family val="2"/>
        <charset val="238"/>
        <scheme val="minor"/>
      </rPr>
      <t xml:space="preserve"> siva polja</t>
    </r>
    <r>
      <rPr>
        <b/>
        <sz val="11"/>
        <color rgb="FFFF000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</si>
</sst>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ddd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4" fontId="0" fillId="5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4" fillId="0" borderId="0" xfId="0" applyFont="1"/>
    <xf numFmtId="4" fontId="4" fillId="3" borderId="1" xfId="0" applyNumberFormat="1" applyFont="1" applyFill="1" applyBorder="1"/>
    <xf numFmtId="4" fontId="2" fillId="3" borderId="1" xfId="0" applyNumberFormat="1" applyFont="1" applyFill="1" applyBorder="1"/>
    <xf numFmtId="4" fontId="5" fillId="0" borderId="1" xfId="0" applyNumberFormat="1" applyFont="1" applyBorder="1"/>
    <xf numFmtId="4" fontId="2" fillId="0" borderId="1" xfId="0" applyNumberFormat="1" applyFont="1" applyBorder="1"/>
    <xf numFmtId="0" fontId="2" fillId="3" borderId="1" xfId="0" applyFont="1" applyFill="1" applyBorder="1"/>
    <xf numFmtId="2" fontId="5" fillId="3" borderId="1" xfId="0" applyNumberFormat="1" applyFont="1" applyFill="1" applyBorder="1"/>
    <xf numFmtId="4" fontId="5" fillId="3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/>
    <xf numFmtId="0" fontId="2" fillId="4" borderId="1" xfId="0" applyFont="1" applyFill="1" applyBorder="1"/>
    <xf numFmtId="2" fontId="5" fillId="4" borderId="1" xfId="0" applyNumberFormat="1" applyFont="1" applyFill="1" applyBorder="1"/>
    <xf numFmtId="4" fontId="5" fillId="4" borderId="1" xfId="0" applyNumberFormat="1" applyFont="1" applyFill="1" applyBorder="1"/>
    <xf numFmtId="0" fontId="6" fillId="3" borderId="1" xfId="0" applyFont="1" applyFill="1" applyBorder="1"/>
    <xf numFmtId="4" fontId="2" fillId="5" borderId="1" xfId="0" applyNumberFormat="1" applyFont="1" applyFill="1" applyBorder="1"/>
    <xf numFmtId="0" fontId="2" fillId="5" borderId="1" xfId="0" applyFont="1" applyFill="1" applyBorder="1"/>
    <xf numFmtId="4" fontId="2" fillId="4" borderId="1" xfId="0" applyNumberFormat="1" applyFont="1" applyFill="1" applyBorder="1"/>
    <xf numFmtId="0" fontId="6" fillId="4" borderId="1" xfId="0" applyFont="1" applyFill="1" applyBorder="1"/>
    <xf numFmtId="4" fontId="5" fillId="6" borderId="1" xfId="0" applyNumberFormat="1" applyFont="1" applyFill="1" applyBorder="1"/>
    <xf numFmtId="4" fontId="2" fillId="6" borderId="1" xfId="0" applyNumberFormat="1" applyFont="1" applyFill="1" applyBorder="1"/>
    <xf numFmtId="4" fontId="5" fillId="7" borderId="1" xfId="0" applyNumberFormat="1" applyFont="1" applyFill="1" applyBorder="1"/>
    <xf numFmtId="2" fontId="6" fillId="0" borderId="1" xfId="0" applyNumberFormat="1" applyFont="1" applyBorder="1"/>
    <xf numFmtId="2" fontId="6" fillId="4" borderId="1" xfId="0" applyNumberFormat="1" applyFont="1" applyFill="1" applyBorder="1"/>
    <xf numFmtId="4" fontId="0" fillId="0" borderId="0" xfId="0" applyNumberFormat="1"/>
    <xf numFmtId="4" fontId="3" fillId="8" borderId="1" xfId="0" applyNumberFormat="1" applyFont="1" applyFill="1" applyBorder="1"/>
    <xf numFmtId="4" fontId="4" fillId="7" borderId="1" xfId="0" applyNumberFormat="1" applyFont="1" applyFill="1" applyBorder="1" applyProtection="1">
      <protection locked="0"/>
    </xf>
    <xf numFmtId="4" fontId="5" fillId="7" borderId="1" xfId="0" applyNumberFormat="1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2" fontId="6" fillId="7" borderId="1" xfId="0" applyNumberFormat="1" applyFont="1" applyFill="1" applyBorder="1" applyProtection="1">
      <protection locked="0"/>
    </xf>
    <xf numFmtId="0" fontId="7" fillId="9" borderId="0" xfId="0" applyFont="1" applyFill="1"/>
    <xf numFmtId="14" fontId="0" fillId="0" borderId="3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14" fontId="0" fillId="0" borderId="5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7" fillId="9" borderId="1" xfId="0" applyFont="1" applyFill="1" applyBorder="1"/>
    <xf numFmtId="164" fontId="0" fillId="0" borderId="5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4" fontId="7" fillId="9" borderId="0" xfId="0" applyNumberFormat="1" applyFont="1" applyFill="1"/>
    <xf numFmtId="14" fontId="0" fillId="5" borderId="0" xfId="0" applyNumberFormat="1" applyFill="1"/>
    <xf numFmtId="164" fontId="0" fillId="11" borderId="0" xfId="0" applyNumberFormat="1" applyFill="1" applyAlignment="1">
      <alignment horizontal="left"/>
    </xf>
    <xf numFmtId="0" fontId="0" fillId="10" borderId="1" xfId="0" applyFill="1" applyBorder="1" applyAlignment="1">
      <alignment vertical="top" wrapText="1"/>
    </xf>
    <xf numFmtId="10" fontId="0" fillId="10" borderId="1" xfId="0" applyNumberFormat="1" applyFill="1" applyBorder="1" applyAlignment="1">
      <alignment vertical="top"/>
    </xf>
    <xf numFmtId="10" fontId="0" fillId="5" borderId="1" xfId="0" applyNumberFormat="1" applyFill="1" applyBorder="1" applyAlignment="1" applyProtection="1">
      <alignment vertical="top"/>
      <protection locked="0"/>
    </xf>
    <xf numFmtId="1" fontId="0" fillId="10" borderId="1" xfId="0" applyNumberFormat="1" applyFill="1" applyBorder="1" applyAlignment="1">
      <alignment vertical="top"/>
    </xf>
    <xf numFmtId="0" fontId="0" fillId="5" borderId="9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165" fontId="0" fillId="0" borderId="1" xfId="0" applyNumberFormat="1" applyBorder="1"/>
    <xf numFmtId="43" fontId="6" fillId="7" borderId="1" xfId="0" applyNumberFormat="1" applyFont="1" applyFill="1" applyBorder="1" applyProtection="1">
      <protection locked="0"/>
    </xf>
    <xf numFmtId="165" fontId="0" fillId="12" borderId="1" xfId="0" applyNumberFormat="1" applyFill="1" applyBorder="1"/>
    <xf numFmtId="165" fontId="0" fillId="5" borderId="1" xfId="0" applyNumberFormat="1" applyFill="1" applyBorder="1" applyAlignment="1" applyProtection="1">
      <alignment vertical="top"/>
      <protection locked="0"/>
    </xf>
    <xf numFmtId="165" fontId="0" fillId="10" borderId="1" xfId="0" applyNumberFormat="1" applyFill="1" applyBorder="1" applyAlignment="1" applyProtection="1">
      <alignment vertical="top"/>
      <protection locked="0"/>
    </xf>
    <xf numFmtId="0" fontId="0" fillId="0" borderId="5" xfId="0" applyBorder="1"/>
    <xf numFmtId="0" fontId="0" fillId="0" borderId="4" xfId="0" applyBorder="1"/>
    <xf numFmtId="0" fontId="0" fillId="10" borderId="1" xfId="0" applyFill="1" applyBorder="1"/>
    <xf numFmtId="164" fontId="0" fillId="0" borderId="3" xfId="0" applyNumberFormat="1" applyBorder="1" applyAlignment="1">
      <alignment horizontal="left"/>
    </xf>
    <xf numFmtId="43" fontId="6" fillId="0" borderId="1" xfId="1" applyFont="1" applyBorder="1"/>
    <xf numFmtId="43" fontId="6" fillId="3" borderId="1" xfId="1" applyFont="1" applyFill="1" applyBorder="1"/>
    <xf numFmtId="0" fontId="0" fillId="0" borderId="0" xfId="0" applyAlignment="1"/>
    <xf numFmtId="0" fontId="3" fillId="8" borderId="0" xfId="0" applyFont="1" applyFill="1" applyAlignment="1"/>
    <xf numFmtId="0" fontId="0" fillId="10" borderId="8" xfId="0" applyFill="1" applyBorder="1" applyAlignment="1">
      <alignment vertical="top" wrapText="1"/>
    </xf>
    <xf numFmtId="0" fontId="0" fillId="10" borderId="10" xfId="0" applyFill="1" applyBorder="1" applyAlignment="1">
      <alignment vertical="top" wrapText="1"/>
    </xf>
    <xf numFmtId="0" fontId="0" fillId="10" borderId="6" xfId="0" applyFill="1" applyBorder="1" applyAlignment="1">
      <alignment vertical="top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184150</xdr:colOff>
      <xdr:row>4</xdr:row>
      <xdr:rowOff>166841</xdr:rowOff>
    </xdr:from>
    <xdr:to>
      <xdr:col>5</xdr:col>
      <xdr:colOff>276226</xdr:colOff>
      <xdr:row>11</xdr:row>
      <xdr:rowOff>133351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AAECB863-59F4-474D-9693-FA75347EFB76}"/>
            </a:ext>
          </a:extLst>
        </xdr:cNvPr>
        <xdr:cNvSpPr txBox="1"/>
      </xdr:nvSpPr>
      <xdr:spPr>
        <a:xfrm>
          <a:off x="3432175" y="928841"/>
          <a:ext cx="3121026" cy="130001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ostanek dolga 2= ostanek dolga1-razdolžnina2</a:t>
          </a:r>
        </a:p>
        <a:p>
          <a:r>
            <a:rPr lang="sl-SI" sz="1100"/>
            <a:t>			</a:t>
          </a:r>
        </a:p>
        <a:p>
          <a:r>
            <a:rPr lang="sl-SI" sz="1100"/>
            <a:t>obresti 2=ostanek dolga 1*mesečna obrestna mera			</a:t>
          </a:r>
        </a:p>
        <a:p>
          <a:r>
            <a:rPr lang="sl-SI" sz="1100"/>
            <a:t>razdolžnina1=anuiteta1-obresti1				</a:t>
          </a:r>
        </a:p>
        <a:p>
          <a:r>
            <a:rPr lang="sl-SI" sz="1100"/>
            <a:t>obrestna mera  1= obresti1/višina posojila 1</a:t>
          </a:r>
        </a:p>
      </xdr:txBody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304800</xdr:colOff>
      <xdr:row>19</xdr:row>
      <xdr:rowOff>167217</xdr:rowOff>
    </xdr:to>
    <xdr:sp macro="" textlink="">
      <xdr:nvSpPr>
        <xdr:cNvPr id="3" name="AutoShape 1" descr="Obrok, s katerim odplačujete kredit">
          <a:extLst>
            <a:ext uri="{FF2B5EF4-FFF2-40B4-BE49-F238E27FC236}">
              <a16:creationId xmlns:a16="http://schemas.microsoft.com/office/drawing/2014/main" id="{156D954C-1575-4D24-8077-2F86C9E2052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19</xdr:row>
      <xdr:rowOff>167217</xdr:rowOff>
    </xdr:to>
    <xdr:sp macro="" textlink="">
      <xdr:nvSpPr>
        <xdr:cNvPr id="4" name="AutoShape 2" descr="Del glavnice, ki jo odplačate v  posameznem obroku">
          <a:extLst>
            <a:ext uri="{FF2B5EF4-FFF2-40B4-BE49-F238E27FC236}">
              <a16:creationId xmlns:a16="http://schemas.microsoft.com/office/drawing/2014/main" id="{AED886A6-5C5A-4B5C-8B2B-05F95B40526F}"/>
            </a:ext>
          </a:extLst>
        </xdr:cNvPr>
        <xdr:cNvSpPr>
          <a:spLocks noChangeAspect="1" noChangeArrowheads="1"/>
        </xdr:cNvSpPr>
      </xdr:nvSpPr>
      <xdr:spPr bwMode="auto">
        <a:xfrm>
          <a:off x="560070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19</xdr:row>
      <xdr:rowOff>167217</xdr:rowOff>
    </xdr:to>
    <xdr:sp macro="" textlink="">
      <xdr:nvSpPr>
        <xdr:cNvPr id="5" name="AutoShape 1" descr="Obrok, s katerim odplačujete kredit">
          <a:extLst>
            <a:ext uri="{FF2B5EF4-FFF2-40B4-BE49-F238E27FC236}">
              <a16:creationId xmlns:a16="http://schemas.microsoft.com/office/drawing/2014/main" id="{A7F62C11-20C6-4C3F-9BAC-5E08EDB40D2B}"/>
            </a:ext>
          </a:extLst>
        </xdr:cNvPr>
        <xdr:cNvSpPr>
          <a:spLocks noChangeAspect="1" noChangeArrowheads="1"/>
        </xdr:cNvSpPr>
      </xdr:nvSpPr>
      <xdr:spPr bwMode="auto">
        <a:xfrm>
          <a:off x="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548217"/>
    <xdr:sp macro="" textlink="">
      <xdr:nvSpPr>
        <xdr:cNvPr id="6" name="AutoShape 1" descr="Obrok, s katerim odplačujete kredit">
          <a:extLst>
            <a:ext uri="{FF2B5EF4-FFF2-40B4-BE49-F238E27FC236}">
              <a16:creationId xmlns:a16="http://schemas.microsoft.com/office/drawing/2014/main" id="{7D635082-54C2-492A-88A6-B11ECF30CAC0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548217"/>
    <xdr:sp macro="" textlink="">
      <xdr:nvSpPr>
        <xdr:cNvPr id="7" name="AutoShape 1" descr="Obrok, s katerim odplačujete kredit">
          <a:extLst>
            <a:ext uri="{FF2B5EF4-FFF2-40B4-BE49-F238E27FC236}">
              <a16:creationId xmlns:a16="http://schemas.microsoft.com/office/drawing/2014/main" id="{5983B9A1-5A22-4A4C-A2DD-05C3DAEA4933}"/>
            </a:ext>
          </a:extLst>
        </xdr:cNvPr>
        <xdr:cNvSpPr>
          <a:spLocks noChangeAspect="1" noChangeArrowheads="1"/>
        </xdr:cNvSpPr>
      </xdr:nvSpPr>
      <xdr:spPr bwMode="auto">
        <a:xfrm>
          <a:off x="0" y="363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48217"/>
    <xdr:sp macro="" textlink="">
      <xdr:nvSpPr>
        <xdr:cNvPr id="8" name="AutoShape 1" descr="Obrok, s katerim odplačujete kredit">
          <a:extLst>
            <a:ext uri="{FF2B5EF4-FFF2-40B4-BE49-F238E27FC236}">
              <a16:creationId xmlns:a16="http://schemas.microsoft.com/office/drawing/2014/main" id="{BF35A3D9-C9CD-434D-B42E-9341E51452C8}"/>
            </a:ext>
          </a:extLst>
        </xdr:cNvPr>
        <xdr:cNvSpPr>
          <a:spLocks noChangeAspect="1" noChangeArrowheads="1"/>
        </xdr:cNvSpPr>
      </xdr:nvSpPr>
      <xdr:spPr bwMode="auto">
        <a:xfrm>
          <a:off x="0" y="401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548217"/>
    <xdr:sp macro="" textlink="">
      <xdr:nvSpPr>
        <xdr:cNvPr id="9" name="AutoShape 1" descr="Obrok, s katerim odplačujete kredit">
          <a:extLst>
            <a:ext uri="{FF2B5EF4-FFF2-40B4-BE49-F238E27FC236}">
              <a16:creationId xmlns:a16="http://schemas.microsoft.com/office/drawing/2014/main" id="{285B8BB9-00D2-4198-B1F9-DC2956CEF7D3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48217"/>
    <xdr:sp macro="" textlink="">
      <xdr:nvSpPr>
        <xdr:cNvPr id="10" name="AutoShape 1" descr="Obrok, s katerim odplačujete kredit">
          <a:extLst>
            <a:ext uri="{FF2B5EF4-FFF2-40B4-BE49-F238E27FC236}">
              <a16:creationId xmlns:a16="http://schemas.microsoft.com/office/drawing/2014/main" id="{23C0FB7C-877C-42E0-B00E-4C8B5CBDBEE9}"/>
            </a:ext>
          </a:extLst>
        </xdr:cNvPr>
        <xdr:cNvSpPr>
          <a:spLocks noChangeAspect="1" noChangeArrowheads="1"/>
        </xdr:cNvSpPr>
      </xdr:nvSpPr>
      <xdr:spPr bwMode="auto">
        <a:xfrm>
          <a:off x="0" y="478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548217"/>
    <xdr:sp macro="" textlink="">
      <xdr:nvSpPr>
        <xdr:cNvPr id="11" name="AutoShape 1" descr="Obrok, s katerim odplačujete kredit">
          <a:extLst>
            <a:ext uri="{FF2B5EF4-FFF2-40B4-BE49-F238E27FC236}">
              <a16:creationId xmlns:a16="http://schemas.microsoft.com/office/drawing/2014/main" id="{6CB501A8-4229-4D03-8CD1-23806023E8B5}"/>
            </a:ext>
          </a:extLst>
        </xdr:cNvPr>
        <xdr:cNvSpPr>
          <a:spLocks noChangeAspect="1" noChangeArrowheads="1"/>
        </xdr:cNvSpPr>
      </xdr:nvSpPr>
      <xdr:spPr bwMode="auto">
        <a:xfrm>
          <a:off x="0" y="516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48217"/>
    <xdr:sp macro="" textlink="">
      <xdr:nvSpPr>
        <xdr:cNvPr id="12" name="AutoShape 1" descr="Obrok, s katerim odplačujete kredit">
          <a:extLst>
            <a:ext uri="{FF2B5EF4-FFF2-40B4-BE49-F238E27FC236}">
              <a16:creationId xmlns:a16="http://schemas.microsoft.com/office/drawing/2014/main" id="{87B9EDD5-B99A-4DEF-BEF1-FBA147EBFE24}"/>
            </a:ext>
          </a:extLst>
        </xdr:cNvPr>
        <xdr:cNvSpPr>
          <a:spLocks noChangeAspect="1" noChangeArrowheads="1"/>
        </xdr:cNvSpPr>
      </xdr:nvSpPr>
      <xdr:spPr bwMode="auto">
        <a:xfrm>
          <a:off x="0" y="554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548217"/>
    <xdr:sp macro="" textlink="">
      <xdr:nvSpPr>
        <xdr:cNvPr id="13" name="AutoShape 1" descr="Obrok, s katerim odplačujete kredit">
          <a:extLst>
            <a:ext uri="{FF2B5EF4-FFF2-40B4-BE49-F238E27FC236}">
              <a16:creationId xmlns:a16="http://schemas.microsoft.com/office/drawing/2014/main" id="{B846637A-0AB0-481C-BFFC-CCEF9CE6ACBE}"/>
            </a:ext>
          </a:extLst>
        </xdr:cNvPr>
        <xdr:cNvSpPr>
          <a:spLocks noChangeAspect="1" noChangeArrowheads="1"/>
        </xdr:cNvSpPr>
      </xdr:nvSpPr>
      <xdr:spPr bwMode="auto">
        <a:xfrm>
          <a:off x="0" y="592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48217"/>
    <xdr:sp macro="" textlink="">
      <xdr:nvSpPr>
        <xdr:cNvPr id="14" name="AutoShape 1" descr="Obrok, s katerim odplačujete kredit">
          <a:extLst>
            <a:ext uri="{FF2B5EF4-FFF2-40B4-BE49-F238E27FC236}">
              <a16:creationId xmlns:a16="http://schemas.microsoft.com/office/drawing/2014/main" id="{823049FF-C655-429A-A8DD-AC30980387ED}"/>
            </a:ext>
          </a:extLst>
        </xdr:cNvPr>
        <xdr:cNvSpPr>
          <a:spLocks noChangeAspect="1" noChangeArrowheads="1"/>
        </xdr:cNvSpPr>
      </xdr:nvSpPr>
      <xdr:spPr bwMode="auto">
        <a:xfrm>
          <a:off x="0" y="630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548217"/>
    <xdr:sp macro="" textlink="">
      <xdr:nvSpPr>
        <xdr:cNvPr id="15" name="AutoShape 1" descr="Obrok, s katerim odplačujete kredit">
          <a:extLst>
            <a:ext uri="{FF2B5EF4-FFF2-40B4-BE49-F238E27FC236}">
              <a16:creationId xmlns:a16="http://schemas.microsoft.com/office/drawing/2014/main" id="{21E01B8E-3838-4284-A158-D73D236311D0}"/>
            </a:ext>
          </a:extLst>
        </xdr:cNvPr>
        <xdr:cNvSpPr>
          <a:spLocks noChangeAspect="1" noChangeArrowheads="1"/>
        </xdr:cNvSpPr>
      </xdr:nvSpPr>
      <xdr:spPr bwMode="auto">
        <a:xfrm>
          <a:off x="0" y="668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548217"/>
    <xdr:sp macro="" textlink="">
      <xdr:nvSpPr>
        <xdr:cNvPr id="16" name="AutoShape 1" descr="Obrok, s katerim odplačujete kredit">
          <a:extLst>
            <a:ext uri="{FF2B5EF4-FFF2-40B4-BE49-F238E27FC236}">
              <a16:creationId xmlns:a16="http://schemas.microsoft.com/office/drawing/2014/main" id="{65A0FE44-829B-44ED-A58F-BC59DBBCEA43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548217"/>
    <xdr:sp macro="" textlink="">
      <xdr:nvSpPr>
        <xdr:cNvPr id="17" name="AutoShape 1" descr="Obrok, s katerim odplačujete kredit">
          <a:extLst>
            <a:ext uri="{FF2B5EF4-FFF2-40B4-BE49-F238E27FC236}">
              <a16:creationId xmlns:a16="http://schemas.microsoft.com/office/drawing/2014/main" id="{BF4B4AE0-E50D-4EE0-8ED1-A3857B6C9541}"/>
            </a:ext>
          </a:extLst>
        </xdr:cNvPr>
        <xdr:cNvSpPr>
          <a:spLocks noChangeAspect="1" noChangeArrowheads="1"/>
        </xdr:cNvSpPr>
      </xdr:nvSpPr>
      <xdr:spPr bwMode="auto">
        <a:xfrm>
          <a:off x="0" y="744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548217"/>
    <xdr:sp macro="" textlink="">
      <xdr:nvSpPr>
        <xdr:cNvPr id="18" name="AutoShape 1" descr="Obrok, s katerim odplačujete kredit">
          <a:extLst>
            <a:ext uri="{FF2B5EF4-FFF2-40B4-BE49-F238E27FC236}">
              <a16:creationId xmlns:a16="http://schemas.microsoft.com/office/drawing/2014/main" id="{EEADCA44-81F7-48A0-ACE1-8ECC15817C5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382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4800" cy="548217"/>
    <xdr:sp macro="" textlink="">
      <xdr:nvSpPr>
        <xdr:cNvPr id="19" name="AutoShape 1" descr="Obrok, s katerim odplačujete kredit">
          <a:extLst>
            <a:ext uri="{FF2B5EF4-FFF2-40B4-BE49-F238E27FC236}">
              <a16:creationId xmlns:a16="http://schemas.microsoft.com/office/drawing/2014/main" id="{FD0A1069-B7EB-4CB0-9CC7-C14B0B1DD4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210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548217"/>
    <xdr:sp macro="" textlink="">
      <xdr:nvSpPr>
        <xdr:cNvPr id="20" name="AutoShape 1" descr="Obrok, s katerim odplačujete kredit">
          <a:extLst>
            <a:ext uri="{FF2B5EF4-FFF2-40B4-BE49-F238E27FC236}">
              <a16:creationId xmlns:a16="http://schemas.microsoft.com/office/drawing/2014/main" id="{BC6C2A98-D0F9-40F0-97C8-498EAD503AF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40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304800" cy="548217"/>
    <xdr:sp macro="" textlink="">
      <xdr:nvSpPr>
        <xdr:cNvPr id="21" name="AutoShape 1" descr="Obrok, s katerim odplačujete kredit">
          <a:extLst>
            <a:ext uri="{FF2B5EF4-FFF2-40B4-BE49-F238E27FC236}">
              <a16:creationId xmlns:a16="http://schemas.microsoft.com/office/drawing/2014/main" id="{3E709C1E-9573-4B76-AC8D-324FC427CFC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59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48217"/>
    <xdr:sp macro="" textlink="">
      <xdr:nvSpPr>
        <xdr:cNvPr id="22" name="AutoShape 1" descr="Obrok, s katerim odplačujete kredit">
          <a:extLst>
            <a:ext uri="{FF2B5EF4-FFF2-40B4-BE49-F238E27FC236}">
              <a16:creationId xmlns:a16="http://schemas.microsoft.com/office/drawing/2014/main" id="{02BC9258-1169-4987-920C-21C1A216A63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78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548217"/>
    <xdr:sp macro="" textlink="">
      <xdr:nvSpPr>
        <xdr:cNvPr id="23" name="AutoShape 1" descr="Obrok, s katerim odplačujete kredit">
          <a:extLst>
            <a:ext uri="{FF2B5EF4-FFF2-40B4-BE49-F238E27FC236}">
              <a16:creationId xmlns:a16="http://schemas.microsoft.com/office/drawing/2014/main" id="{F1838D3D-9D43-4AB7-9739-A0ADF2A9220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97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548217"/>
    <xdr:sp macro="" textlink="">
      <xdr:nvSpPr>
        <xdr:cNvPr id="24" name="AutoShape 1" descr="Obrok, s katerim odplačujete kredit">
          <a:extLst>
            <a:ext uri="{FF2B5EF4-FFF2-40B4-BE49-F238E27FC236}">
              <a16:creationId xmlns:a16="http://schemas.microsoft.com/office/drawing/2014/main" id="{FDD04CFF-C4CD-489F-9647-102EDF6230C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6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548217"/>
    <xdr:sp macro="" textlink="">
      <xdr:nvSpPr>
        <xdr:cNvPr id="25" name="AutoShape 1" descr="Obrok, s katerim odplačujete kredit">
          <a:extLst>
            <a:ext uri="{FF2B5EF4-FFF2-40B4-BE49-F238E27FC236}">
              <a16:creationId xmlns:a16="http://schemas.microsoft.com/office/drawing/2014/main" id="{E8D324F1-8BB0-408A-99A5-8AF8A7F0846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35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548217"/>
    <xdr:sp macro="" textlink="">
      <xdr:nvSpPr>
        <xdr:cNvPr id="26" name="AutoShape 1" descr="Obrok, s katerim odplačujete kredit">
          <a:extLst>
            <a:ext uri="{FF2B5EF4-FFF2-40B4-BE49-F238E27FC236}">
              <a16:creationId xmlns:a16="http://schemas.microsoft.com/office/drawing/2014/main" id="{BF4AEDB7-3928-4693-9A24-6F23F411F8A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54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548217"/>
    <xdr:sp macro="" textlink="">
      <xdr:nvSpPr>
        <xdr:cNvPr id="27" name="AutoShape 1" descr="Obrok, s katerim odplačujete kredit">
          <a:extLst>
            <a:ext uri="{FF2B5EF4-FFF2-40B4-BE49-F238E27FC236}">
              <a16:creationId xmlns:a16="http://schemas.microsoft.com/office/drawing/2014/main" id="{0D805540-5A93-4752-A9C2-DC085F215A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73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304800" cy="548217"/>
    <xdr:sp macro="" textlink="">
      <xdr:nvSpPr>
        <xdr:cNvPr id="28" name="AutoShape 1" descr="Obrok, s katerim odplačujete kredit">
          <a:extLst>
            <a:ext uri="{FF2B5EF4-FFF2-40B4-BE49-F238E27FC236}">
              <a16:creationId xmlns:a16="http://schemas.microsoft.com/office/drawing/2014/main" id="{77996E07-5388-4368-ABAD-59137977ACD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92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304800" cy="548217"/>
    <xdr:sp macro="" textlink="">
      <xdr:nvSpPr>
        <xdr:cNvPr id="29" name="AutoShape 1" descr="Obrok, s katerim odplačujete kredit">
          <a:extLst>
            <a:ext uri="{FF2B5EF4-FFF2-40B4-BE49-F238E27FC236}">
              <a16:creationId xmlns:a16="http://schemas.microsoft.com/office/drawing/2014/main" id="{8664E93C-FF11-442A-9952-D88141504B5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11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304800" cy="548217"/>
    <xdr:sp macro="" textlink="">
      <xdr:nvSpPr>
        <xdr:cNvPr id="30" name="AutoShape 1" descr="Obrok, s katerim odplačujete kredit">
          <a:extLst>
            <a:ext uri="{FF2B5EF4-FFF2-40B4-BE49-F238E27FC236}">
              <a16:creationId xmlns:a16="http://schemas.microsoft.com/office/drawing/2014/main" id="{690596A5-1702-4CC3-867D-993F59B2D75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30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304800" cy="548217"/>
    <xdr:sp macro="" textlink="">
      <xdr:nvSpPr>
        <xdr:cNvPr id="31" name="AutoShape 1" descr="Obrok, s katerim odplačujete kredit">
          <a:extLst>
            <a:ext uri="{FF2B5EF4-FFF2-40B4-BE49-F238E27FC236}">
              <a16:creationId xmlns:a16="http://schemas.microsoft.com/office/drawing/2014/main" id="{570675FA-CC2B-411D-8ED3-218E4A35A92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49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304800" cy="548217"/>
    <xdr:sp macro="" textlink="">
      <xdr:nvSpPr>
        <xdr:cNvPr id="32" name="AutoShape 1" descr="Obrok, s katerim odplačujete kredit">
          <a:extLst>
            <a:ext uri="{FF2B5EF4-FFF2-40B4-BE49-F238E27FC236}">
              <a16:creationId xmlns:a16="http://schemas.microsoft.com/office/drawing/2014/main" id="{DA7F92FF-6D6B-477D-8AC1-865218FF909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68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304800" cy="548217"/>
    <xdr:sp macro="" textlink="">
      <xdr:nvSpPr>
        <xdr:cNvPr id="33" name="AutoShape 1" descr="Obrok, s katerim odplačujete kredit">
          <a:extLst>
            <a:ext uri="{FF2B5EF4-FFF2-40B4-BE49-F238E27FC236}">
              <a16:creationId xmlns:a16="http://schemas.microsoft.com/office/drawing/2014/main" id="{D62E357A-1150-4981-997B-2755948CE54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877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548217"/>
    <xdr:sp macro="" textlink="">
      <xdr:nvSpPr>
        <xdr:cNvPr id="34" name="AutoShape 1" descr="Obrok, s katerim odplačujete kredit">
          <a:extLst>
            <a:ext uri="{FF2B5EF4-FFF2-40B4-BE49-F238E27FC236}">
              <a16:creationId xmlns:a16="http://schemas.microsoft.com/office/drawing/2014/main" id="{D0551375-705B-47C4-81C3-FB990337162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06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548217"/>
    <xdr:sp macro="" textlink="">
      <xdr:nvSpPr>
        <xdr:cNvPr id="35" name="AutoShape 1" descr="Obrok, s katerim odplačujete kredit">
          <a:extLst>
            <a:ext uri="{FF2B5EF4-FFF2-40B4-BE49-F238E27FC236}">
              <a16:creationId xmlns:a16="http://schemas.microsoft.com/office/drawing/2014/main" id="{58F547C0-69DF-4B25-BA5C-7DED130C1E6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25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548217"/>
    <xdr:sp macro="" textlink="">
      <xdr:nvSpPr>
        <xdr:cNvPr id="36" name="AutoShape 1" descr="Obrok, s katerim odplačujete kredit">
          <a:extLst>
            <a:ext uri="{FF2B5EF4-FFF2-40B4-BE49-F238E27FC236}">
              <a16:creationId xmlns:a16="http://schemas.microsoft.com/office/drawing/2014/main" id="{0EA4F813-B0D7-4BA8-AF2F-8EE1AF6DE4F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44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7" name="AutoShape 1" descr="Obrok, s katerim odplačujete kredit">
          <a:extLst>
            <a:ext uri="{FF2B5EF4-FFF2-40B4-BE49-F238E27FC236}">
              <a16:creationId xmlns:a16="http://schemas.microsoft.com/office/drawing/2014/main" id="{64B43615-36A2-44E6-9C30-0493E3949D6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8" name="AutoShape 1" descr="Obrok, s katerim odplačujete kredit">
          <a:extLst>
            <a:ext uri="{FF2B5EF4-FFF2-40B4-BE49-F238E27FC236}">
              <a16:creationId xmlns:a16="http://schemas.microsoft.com/office/drawing/2014/main" id="{F6CEEF93-3675-4784-BD35-28E3951EB07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9" name="AutoShape 1" descr="Obrok, s katerim odplačujete kredit">
          <a:extLst>
            <a:ext uri="{FF2B5EF4-FFF2-40B4-BE49-F238E27FC236}">
              <a16:creationId xmlns:a16="http://schemas.microsoft.com/office/drawing/2014/main" id="{5FECB717-CF3E-4EAE-B39F-D419BD81710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0" name="AutoShape 1" descr="Obrok, s katerim odplačujete kredit">
          <a:extLst>
            <a:ext uri="{FF2B5EF4-FFF2-40B4-BE49-F238E27FC236}">
              <a16:creationId xmlns:a16="http://schemas.microsoft.com/office/drawing/2014/main" id="{A08AA7B6-B7F0-4E6C-84E2-70002563F4E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1" name="AutoShape 1" descr="Obrok, s katerim odplačujete kredit">
          <a:extLst>
            <a:ext uri="{FF2B5EF4-FFF2-40B4-BE49-F238E27FC236}">
              <a16:creationId xmlns:a16="http://schemas.microsoft.com/office/drawing/2014/main" id="{F27BBA4A-CD22-499F-93D4-92084F45036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2" name="AutoShape 1" descr="Obrok, s katerim odplačujete kredit">
          <a:extLst>
            <a:ext uri="{FF2B5EF4-FFF2-40B4-BE49-F238E27FC236}">
              <a16:creationId xmlns:a16="http://schemas.microsoft.com/office/drawing/2014/main" id="{1F460782-22FC-4B81-9F36-63BD2910C3A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3" name="AutoShape 1" descr="Obrok, s katerim odplačujete kredit">
          <a:extLst>
            <a:ext uri="{FF2B5EF4-FFF2-40B4-BE49-F238E27FC236}">
              <a16:creationId xmlns:a16="http://schemas.microsoft.com/office/drawing/2014/main" id="{838806CC-D280-4EB9-95D2-E2B8A3AA3F5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4" name="AutoShape 1" descr="Obrok, s katerim odplačujete kredit">
          <a:extLst>
            <a:ext uri="{FF2B5EF4-FFF2-40B4-BE49-F238E27FC236}">
              <a16:creationId xmlns:a16="http://schemas.microsoft.com/office/drawing/2014/main" id="{F9A2099D-045E-4562-A0F8-93FA574303E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5" name="AutoShape 1" descr="Obrok, s katerim odplačujete kredit">
          <a:extLst>
            <a:ext uri="{FF2B5EF4-FFF2-40B4-BE49-F238E27FC236}">
              <a16:creationId xmlns:a16="http://schemas.microsoft.com/office/drawing/2014/main" id="{236D9514-C9E5-484A-81F0-50B991D6DAA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6" name="AutoShape 1" descr="Obrok, s katerim odplačujete kredit">
          <a:extLst>
            <a:ext uri="{FF2B5EF4-FFF2-40B4-BE49-F238E27FC236}">
              <a16:creationId xmlns:a16="http://schemas.microsoft.com/office/drawing/2014/main" id="{2E1ADE96-7794-4646-B8D1-BB1F1FD9B1C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7" name="AutoShape 1" descr="Obrok, s katerim odplačujete kredit">
          <a:extLst>
            <a:ext uri="{FF2B5EF4-FFF2-40B4-BE49-F238E27FC236}">
              <a16:creationId xmlns:a16="http://schemas.microsoft.com/office/drawing/2014/main" id="{A155BB88-33CE-4753-89FB-D0BF75C33B0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8" name="AutoShape 1" descr="Obrok, s katerim odplačujete kredit">
          <a:extLst>
            <a:ext uri="{FF2B5EF4-FFF2-40B4-BE49-F238E27FC236}">
              <a16:creationId xmlns:a16="http://schemas.microsoft.com/office/drawing/2014/main" id="{523776CB-3325-4A59-973A-FDF8C5B62EC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49" name="AutoShape 1" descr="Obrok, s katerim odplačujete kredit">
          <a:extLst>
            <a:ext uri="{FF2B5EF4-FFF2-40B4-BE49-F238E27FC236}">
              <a16:creationId xmlns:a16="http://schemas.microsoft.com/office/drawing/2014/main" id="{14C832DC-93E4-42B3-8F28-291E2211028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0" name="AutoShape 1" descr="Obrok, s katerim odplačujete kredit">
          <a:extLst>
            <a:ext uri="{FF2B5EF4-FFF2-40B4-BE49-F238E27FC236}">
              <a16:creationId xmlns:a16="http://schemas.microsoft.com/office/drawing/2014/main" id="{866C3B4D-3545-4223-887F-625AB4D3BC7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1" name="AutoShape 1" descr="Obrok, s katerim odplačujete kredit">
          <a:extLst>
            <a:ext uri="{FF2B5EF4-FFF2-40B4-BE49-F238E27FC236}">
              <a16:creationId xmlns:a16="http://schemas.microsoft.com/office/drawing/2014/main" id="{89F04F48-2BEF-4C93-BA37-5C201836BAF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2" name="AutoShape 1" descr="Obrok, s katerim odplačujete kredit">
          <a:extLst>
            <a:ext uri="{FF2B5EF4-FFF2-40B4-BE49-F238E27FC236}">
              <a16:creationId xmlns:a16="http://schemas.microsoft.com/office/drawing/2014/main" id="{BB2FE7CD-437F-416C-B348-0702B695D4B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3" name="AutoShape 1" descr="Obrok, s katerim odplačujete kredit">
          <a:extLst>
            <a:ext uri="{FF2B5EF4-FFF2-40B4-BE49-F238E27FC236}">
              <a16:creationId xmlns:a16="http://schemas.microsoft.com/office/drawing/2014/main" id="{DD7E51B7-3EC7-4D9F-BE29-AB865BEBE8F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4" name="AutoShape 1" descr="Obrok, s katerim odplačujete kredit">
          <a:extLst>
            <a:ext uri="{FF2B5EF4-FFF2-40B4-BE49-F238E27FC236}">
              <a16:creationId xmlns:a16="http://schemas.microsoft.com/office/drawing/2014/main" id="{F89AEEC5-FD24-4865-9698-D4EEB85D865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5" name="AutoShape 1" descr="Obrok, s katerim odplačujete kredit">
          <a:extLst>
            <a:ext uri="{FF2B5EF4-FFF2-40B4-BE49-F238E27FC236}">
              <a16:creationId xmlns:a16="http://schemas.microsoft.com/office/drawing/2014/main" id="{9D69DB47-21E4-4BCB-BE90-A0A74A9E180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6" name="AutoShape 1" descr="Obrok, s katerim odplačujete kredit">
          <a:extLst>
            <a:ext uri="{FF2B5EF4-FFF2-40B4-BE49-F238E27FC236}">
              <a16:creationId xmlns:a16="http://schemas.microsoft.com/office/drawing/2014/main" id="{7E5F3B95-41C7-4A3D-AABE-CA5F711EA57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7" name="AutoShape 1" descr="Obrok, s katerim odplačujete kredit">
          <a:extLst>
            <a:ext uri="{FF2B5EF4-FFF2-40B4-BE49-F238E27FC236}">
              <a16:creationId xmlns:a16="http://schemas.microsoft.com/office/drawing/2014/main" id="{D79D29DF-497D-4928-B323-70177045DF3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8" name="AutoShape 1" descr="Obrok, s katerim odplačujete kredit">
          <a:extLst>
            <a:ext uri="{FF2B5EF4-FFF2-40B4-BE49-F238E27FC236}">
              <a16:creationId xmlns:a16="http://schemas.microsoft.com/office/drawing/2014/main" id="{10EFDE4D-2B2C-45C0-9B9B-4FE08AC05C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59" name="AutoShape 1" descr="Obrok, s katerim odplačujete kredit">
          <a:extLst>
            <a:ext uri="{FF2B5EF4-FFF2-40B4-BE49-F238E27FC236}">
              <a16:creationId xmlns:a16="http://schemas.microsoft.com/office/drawing/2014/main" id="{AFCACB22-37F7-4019-9BC9-B3B60A714A3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0" name="AutoShape 1" descr="Obrok, s katerim odplačujete kredit">
          <a:extLst>
            <a:ext uri="{FF2B5EF4-FFF2-40B4-BE49-F238E27FC236}">
              <a16:creationId xmlns:a16="http://schemas.microsoft.com/office/drawing/2014/main" id="{BF58463B-350C-4B6C-8ED4-3B2E84E4AE0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1" name="AutoShape 1" descr="Obrok, s katerim odplačujete kredit">
          <a:extLst>
            <a:ext uri="{FF2B5EF4-FFF2-40B4-BE49-F238E27FC236}">
              <a16:creationId xmlns:a16="http://schemas.microsoft.com/office/drawing/2014/main" id="{252D4CEE-D424-40F0-BAF6-F23A02781B4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2" name="AutoShape 1" descr="Obrok, s katerim odplačujete kredit">
          <a:extLst>
            <a:ext uri="{FF2B5EF4-FFF2-40B4-BE49-F238E27FC236}">
              <a16:creationId xmlns:a16="http://schemas.microsoft.com/office/drawing/2014/main" id="{5EB380AC-EE66-4393-97A6-8B2F873B31D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3" name="AutoShape 1" descr="Obrok, s katerim odplačujete kredit">
          <a:extLst>
            <a:ext uri="{FF2B5EF4-FFF2-40B4-BE49-F238E27FC236}">
              <a16:creationId xmlns:a16="http://schemas.microsoft.com/office/drawing/2014/main" id="{10A79153-2BAA-4748-A75F-D63BEDCA3F3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4" name="AutoShape 1" descr="Obrok, s katerim odplačujete kredit">
          <a:extLst>
            <a:ext uri="{FF2B5EF4-FFF2-40B4-BE49-F238E27FC236}">
              <a16:creationId xmlns:a16="http://schemas.microsoft.com/office/drawing/2014/main" id="{1C14BE7A-BDFE-4A2A-BEA8-DBC6339EBC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5" name="AutoShape 1" descr="Obrok, s katerim odplačujete kredit">
          <a:extLst>
            <a:ext uri="{FF2B5EF4-FFF2-40B4-BE49-F238E27FC236}">
              <a16:creationId xmlns:a16="http://schemas.microsoft.com/office/drawing/2014/main" id="{FBF5B755-086D-4B01-B748-573B142A621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6" name="AutoShape 1" descr="Obrok, s katerim odplačujete kredit">
          <a:extLst>
            <a:ext uri="{FF2B5EF4-FFF2-40B4-BE49-F238E27FC236}">
              <a16:creationId xmlns:a16="http://schemas.microsoft.com/office/drawing/2014/main" id="{0C08FAD8-0853-4DD7-B2D4-ABF69AD3874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7" name="AutoShape 1" descr="Obrok, s katerim odplačujete kredit">
          <a:extLst>
            <a:ext uri="{FF2B5EF4-FFF2-40B4-BE49-F238E27FC236}">
              <a16:creationId xmlns:a16="http://schemas.microsoft.com/office/drawing/2014/main" id="{9CB44C9F-394B-4216-9EEB-D63EEED0BF4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8" name="AutoShape 1" descr="Obrok, s katerim odplačujete kredit">
          <a:extLst>
            <a:ext uri="{FF2B5EF4-FFF2-40B4-BE49-F238E27FC236}">
              <a16:creationId xmlns:a16="http://schemas.microsoft.com/office/drawing/2014/main" id="{3C8F860E-0C38-4155-BC36-F59A239B7EE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69" name="AutoShape 1" descr="Obrok, s katerim odplačujete kredit">
          <a:extLst>
            <a:ext uri="{FF2B5EF4-FFF2-40B4-BE49-F238E27FC236}">
              <a16:creationId xmlns:a16="http://schemas.microsoft.com/office/drawing/2014/main" id="{E9F215F9-59C0-40D3-8205-336BA9237E2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0" name="AutoShape 1" descr="Obrok, s katerim odplačujete kredit">
          <a:extLst>
            <a:ext uri="{FF2B5EF4-FFF2-40B4-BE49-F238E27FC236}">
              <a16:creationId xmlns:a16="http://schemas.microsoft.com/office/drawing/2014/main" id="{C4F18164-B373-44C0-A2A7-905D301662E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1" name="AutoShape 1" descr="Obrok, s katerim odplačujete kredit">
          <a:extLst>
            <a:ext uri="{FF2B5EF4-FFF2-40B4-BE49-F238E27FC236}">
              <a16:creationId xmlns:a16="http://schemas.microsoft.com/office/drawing/2014/main" id="{1CDF516E-48E7-4175-B466-794ABE5E85C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2" name="AutoShape 1" descr="Obrok, s katerim odplačujete kredit">
          <a:extLst>
            <a:ext uri="{FF2B5EF4-FFF2-40B4-BE49-F238E27FC236}">
              <a16:creationId xmlns:a16="http://schemas.microsoft.com/office/drawing/2014/main" id="{02C453B4-E48B-4B96-8597-1CC4E9282D3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3" name="AutoShape 1" descr="Obrok, s katerim odplačujete kredit">
          <a:extLst>
            <a:ext uri="{FF2B5EF4-FFF2-40B4-BE49-F238E27FC236}">
              <a16:creationId xmlns:a16="http://schemas.microsoft.com/office/drawing/2014/main" id="{6BE7CEEE-FA4C-4FB9-AD87-9F29AB11C8E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4" name="AutoShape 1" descr="Obrok, s katerim odplačujete kredit">
          <a:extLst>
            <a:ext uri="{FF2B5EF4-FFF2-40B4-BE49-F238E27FC236}">
              <a16:creationId xmlns:a16="http://schemas.microsoft.com/office/drawing/2014/main" id="{9CCBB7E8-5984-40BF-877C-6F2810E40FF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5" name="AutoShape 1" descr="Obrok, s katerim odplačujete kredit">
          <a:extLst>
            <a:ext uri="{FF2B5EF4-FFF2-40B4-BE49-F238E27FC236}">
              <a16:creationId xmlns:a16="http://schemas.microsoft.com/office/drawing/2014/main" id="{D1935E33-9ADF-4B49-A61D-9B0A4642A0E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6" name="AutoShape 1" descr="Obrok, s katerim odplačujete kredit">
          <a:extLst>
            <a:ext uri="{FF2B5EF4-FFF2-40B4-BE49-F238E27FC236}">
              <a16:creationId xmlns:a16="http://schemas.microsoft.com/office/drawing/2014/main" id="{C5DE9D72-726B-4284-8273-0289C8F5FD5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7" name="AutoShape 1" descr="Obrok, s katerim odplačujete kredit">
          <a:extLst>
            <a:ext uri="{FF2B5EF4-FFF2-40B4-BE49-F238E27FC236}">
              <a16:creationId xmlns:a16="http://schemas.microsoft.com/office/drawing/2014/main" id="{240BBD5F-A5C2-4C06-BC02-E5E8F353DD7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8" name="AutoShape 1" descr="Obrok, s katerim odplačujete kredit">
          <a:extLst>
            <a:ext uri="{FF2B5EF4-FFF2-40B4-BE49-F238E27FC236}">
              <a16:creationId xmlns:a16="http://schemas.microsoft.com/office/drawing/2014/main" id="{6815EAFD-2BEF-4F2F-B1A1-A310416463A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79" name="AutoShape 1" descr="Obrok, s katerim odplačujete kredit">
          <a:extLst>
            <a:ext uri="{FF2B5EF4-FFF2-40B4-BE49-F238E27FC236}">
              <a16:creationId xmlns:a16="http://schemas.microsoft.com/office/drawing/2014/main" id="{5D93843B-4C95-4560-B1E3-9233616881E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0" name="AutoShape 1" descr="Obrok, s katerim odplačujete kredit">
          <a:extLst>
            <a:ext uri="{FF2B5EF4-FFF2-40B4-BE49-F238E27FC236}">
              <a16:creationId xmlns:a16="http://schemas.microsoft.com/office/drawing/2014/main" id="{AC95FC71-5D20-4AB1-9D24-D47214FA5AB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1" name="AutoShape 1" descr="Obrok, s katerim odplačujete kredit">
          <a:extLst>
            <a:ext uri="{FF2B5EF4-FFF2-40B4-BE49-F238E27FC236}">
              <a16:creationId xmlns:a16="http://schemas.microsoft.com/office/drawing/2014/main" id="{4B52334A-8377-4EEE-BA88-E9DCC01EB6C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2" name="AutoShape 1" descr="Obrok, s katerim odplačujete kredit">
          <a:extLst>
            <a:ext uri="{FF2B5EF4-FFF2-40B4-BE49-F238E27FC236}">
              <a16:creationId xmlns:a16="http://schemas.microsoft.com/office/drawing/2014/main" id="{165CA10B-3B76-46B5-9EE4-EE3A5DAE3A4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3" name="AutoShape 1" descr="Obrok, s katerim odplačujete kredit">
          <a:extLst>
            <a:ext uri="{FF2B5EF4-FFF2-40B4-BE49-F238E27FC236}">
              <a16:creationId xmlns:a16="http://schemas.microsoft.com/office/drawing/2014/main" id="{7CA6615C-A40E-456D-BD66-1D1BB0F2DCA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4" name="AutoShape 1" descr="Obrok, s katerim odplačujete kredit">
          <a:extLst>
            <a:ext uri="{FF2B5EF4-FFF2-40B4-BE49-F238E27FC236}">
              <a16:creationId xmlns:a16="http://schemas.microsoft.com/office/drawing/2014/main" id="{581C521D-AFD9-4DEA-AE49-30B8A32F32B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5" name="AutoShape 1" descr="Obrok, s katerim odplačujete kredit">
          <a:extLst>
            <a:ext uri="{FF2B5EF4-FFF2-40B4-BE49-F238E27FC236}">
              <a16:creationId xmlns:a16="http://schemas.microsoft.com/office/drawing/2014/main" id="{0940978C-9175-4A8E-BF38-7764E4B3AF0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6" name="AutoShape 1" descr="Obrok, s katerim odplačujete kredit">
          <a:extLst>
            <a:ext uri="{FF2B5EF4-FFF2-40B4-BE49-F238E27FC236}">
              <a16:creationId xmlns:a16="http://schemas.microsoft.com/office/drawing/2014/main" id="{1A3BBDF8-E294-477A-998F-AF554F66E32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7" name="AutoShape 1" descr="Obrok, s katerim odplačujete kredit">
          <a:extLst>
            <a:ext uri="{FF2B5EF4-FFF2-40B4-BE49-F238E27FC236}">
              <a16:creationId xmlns:a16="http://schemas.microsoft.com/office/drawing/2014/main" id="{95540C50-70D6-4B58-9F5A-ACFBDCC6692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8" name="AutoShape 1" descr="Obrok, s katerim odplačujete kredit">
          <a:extLst>
            <a:ext uri="{FF2B5EF4-FFF2-40B4-BE49-F238E27FC236}">
              <a16:creationId xmlns:a16="http://schemas.microsoft.com/office/drawing/2014/main" id="{B6FDC089-F3CE-4D4D-8D5B-E8566181094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89" name="AutoShape 1" descr="Obrok, s katerim odplačujete kredit">
          <a:extLst>
            <a:ext uri="{FF2B5EF4-FFF2-40B4-BE49-F238E27FC236}">
              <a16:creationId xmlns:a16="http://schemas.microsoft.com/office/drawing/2014/main" id="{2437A944-C703-4496-B9F8-2899D199BE5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0" name="AutoShape 1" descr="Obrok, s katerim odplačujete kredit">
          <a:extLst>
            <a:ext uri="{FF2B5EF4-FFF2-40B4-BE49-F238E27FC236}">
              <a16:creationId xmlns:a16="http://schemas.microsoft.com/office/drawing/2014/main" id="{0F22DFF6-7D65-4ABD-A1F8-030685EFC6D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1" name="AutoShape 1" descr="Obrok, s katerim odplačujete kredit">
          <a:extLst>
            <a:ext uri="{FF2B5EF4-FFF2-40B4-BE49-F238E27FC236}">
              <a16:creationId xmlns:a16="http://schemas.microsoft.com/office/drawing/2014/main" id="{E9F5D0AF-0D89-43EA-AB3B-BCFB8FA4B47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2" name="AutoShape 1" descr="Obrok, s katerim odplačujete kredit">
          <a:extLst>
            <a:ext uri="{FF2B5EF4-FFF2-40B4-BE49-F238E27FC236}">
              <a16:creationId xmlns:a16="http://schemas.microsoft.com/office/drawing/2014/main" id="{124166B3-4B3B-4F9C-AE61-CD572DC18F0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3" name="AutoShape 1" descr="Obrok, s katerim odplačujete kredit">
          <a:extLst>
            <a:ext uri="{FF2B5EF4-FFF2-40B4-BE49-F238E27FC236}">
              <a16:creationId xmlns:a16="http://schemas.microsoft.com/office/drawing/2014/main" id="{B4A06872-83CB-4772-B629-B0F999796DF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4" name="AutoShape 1" descr="Obrok, s katerim odplačujete kredit">
          <a:extLst>
            <a:ext uri="{FF2B5EF4-FFF2-40B4-BE49-F238E27FC236}">
              <a16:creationId xmlns:a16="http://schemas.microsoft.com/office/drawing/2014/main" id="{93AC489C-E216-47BF-A06B-6CE62761BA7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5" name="AutoShape 1" descr="Obrok, s katerim odplačujete kredit">
          <a:extLst>
            <a:ext uri="{FF2B5EF4-FFF2-40B4-BE49-F238E27FC236}">
              <a16:creationId xmlns:a16="http://schemas.microsoft.com/office/drawing/2014/main" id="{F998E3F7-37D6-4177-A3C9-9B2D2EFD8F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6" name="AutoShape 1" descr="Obrok, s katerim odplačujete kredit">
          <a:extLst>
            <a:ext uri="{FF2B5EF4-FFF2-40B4-BE49-F238E27FC236}">
              <a16:creationId xmlns:a16="http://schemas.microsoft.com/office/drawing/2014/main" id="{AEA1764D-C2A5-431D-A17F-122829027A6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7" name="AutoShape 1" descr="Obrok, s katerim odplačujete kredit">
          <a:extLst>
            <a:ext uri="{FF2B5EF4-FFF2-40B4-BE49-F238E27FC236}">
              <a16:creationId xmlns:a16="http://schemas.microsoft.com/office/drawing/2014/main" id="{7D378253-AAA1-4EA1-9D0D-39B73356EA5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8" name="AutoShape 1" descr="Obrok, s katerim odplačujete kredit">
          <a:extLst>
            <a:ext uri="{FF2B5EF4-FFF2-40B4-BE49-F238E27FC236}">
              <a16:creationId xmlns:a16="http://schemas.microsoft.com/office/drawing/2014/main" id="{566490F7-9EC1-4854-A0A8-1BBB5CA355F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99" name="AutoShape 1" descr="Obrok, s katerim odplačujete kredit">
          <a:extLst>
            <a:ext uri="{FF2B5EF4-FFF2-40B4-BE49-F238E27FC236}">
              <a16:creationId xmlns:a16="http://schemas.microsoft.com/office/drawing/2014/main" id="{F23500FE-6346-416B-A879-7D375D317AB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0" name="AutoShape 1" descr="Obrok, s katerim odplačujete kredit">
          <a:extLst>
            <a:ext uri="{FF2B5EF4-FFF2-40B4-BE49-F238E27FC236}">
              <a16:creationId xmlns:a16="http://schemas.microsoft.com/office/drawing/2014/main" id="{33BCE05E-CB71-4247-B4B1-4C5FE35C149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1" name="AutoShape 1" descr="Obrok, s katerim odplačujete kredit">
          <a:extLst>
            <a:ext uri="{FF2B5EF4-FFF2-40B4-BE49-F238E27FC236}">
              <a16:creationId xmlns:a16="http://schemas.microsoft.com/office/drawing/2014/main" id="{842B48BC-400E-4FE2-99CF-CA9B9F7C9D4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2" name="AutoShape 1" descr="Obrok, s katerim odplačujete kredit">
          <a:extLst>
            <a:ext uri="{FF2B5EF4-FFF2-40B4-BE49-F238E27FC236}">
              <a16:creationId xmlns:a16="http://schemas.microsoft.com/office/drawing/2014/main" id="{6FBEC355-8848-4942-B4CF-8E4B5F498D3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3" name="AutoShape 1" descr="Obrok, s katerim odplačujete kredit">
          <a:extLst>
            <a:ext uri="{FF2B5EF4-FFF2-40B4-BE49-F238E27FC236}">
              <a16:creationId xmlns:a16="http://schemas.microsoft.com/office/drawing/2014/main" id="{48CA35D3-38FE-411F-BA92-694BF680F0A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4" name="AutoShape 1" descr="Obrok, s katerim odplačujete kredit">
          <a:extLst>
            <a:ext uri="{FF2B5EF4-FFF2-40B4-BE49-F238E27FC236}">
              <a16:creationId xmlns:a16="http://schemas.microsoft.com/office/drawing/2014/main" id="{6558596A-DAA2-4616-B661-041A3028741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5" name="AutoShape 1" descr="Obrok, s katerim odplačujete kredit">
          <a:extLst>
            <a:ext uri="{FF2B5EF4-FFF2-40B4-BE49-F238E27FC236}">
              <a16:creationId xmlns:a16="http://schemas.microsoft.com/office/drawing/2014/main" id="{C7F16FD0-3245-4722-8CF3-C5E7ACA33B1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6" name="AutoShape 1" descr="Obrok, s katerim odplačujete kredit">
          <a:extLst>
            <a:ext uri="{FF2B5EF4-FFF2-40B4-BE49-F238E27FC236}">
              <a16:creationId xmlns:a16="http://schemas.microsoft.com/office/drawing/2014/main" id="{D8EC92CF-1046-4514-870E-C6F7459F31A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7" name="AutoShape 1" descr="Obrok, s katerim odplačujete kredit">
          <a:extLst>
            <a:ext uri="{FF2B5EF4-FFF2-40B4-BE49-F238E27FC236}">
              <a16:creationId xmlns:a16="http://schemas.microsoft.com/office/drawing/2014/main" id="{CF550003-F8BA-49EC-AAB5-1AB9908EFC2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8" name="AutoShape 1" descr="Obrok, s katerim odplačujete kredit">
          <a:extLst>
            <a:ext uri="{FF2B5EF4-FFF2-40B4-BE49-F238E27FC236}">
              <a16:creationId xmlns:a16="http://schemas.microsoft.com/office/drawing/2014/main" id="{68CFC8EB-36A9-4571-8AE6-9953F542EA5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09" name="AutoShape 1" descr="Obrok, s katerim odplačujete kredit">
          <a:extLst>
            <a:ext uri="{FF2B5EF4-FFF2-40B4-BE49-F238E27FC236}">
              <a16:creationId xmlns:a16="http://schemas.microsoft.com/office/drawing/2014/main" id="{203D3619-8B58-4707-B073-6B9D60BD0F6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0" name="AutoShape 1" descr="Obrok, s katerim odplačujete kredit">
          <a:extLst>
            <a:ext uri="{FF2B5EF4-FFF2-40B4-BE49-F238E27FC236}">
              <a16:creationId xmlns:a16="http://schemas.microsoft.com/office/drawing/2014/main" id="{A0CF38F7-C7CD-4814-9EA2-66A12008ABA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1" name="AutoShape 1" descr="Obrok, s katerim odplačujete kredit">
          <a:extLst>
            <a:ext uri="{FF2B5EF4-FFF2-40B4-BE49-F238E27FC236}">
              <a16:creationId xmlns:a16="http://schemas.microsoft.com/office/drawing/2014/main" id="{77986B1F-2390-4FFD-AD72-ABF9E359B9B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2" name="AutoShape 1" descr="Obrok, s katerim odplačujete kredit">
          <a:extLst>
            <a:ext uri="{FF2B5EF4-FFF2-40B4-BE49-F238E27FC236}">
              <a16:creationId xmlns:a16="http://schemas.microsoft.com/office/drawing/2014/main" id="{A4D95BCE-DF1F-43F4-83AB-53DCB9DCA95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3" name="AutoShape 1" descr="Obrok, s katerim odplačujete kredit">
          <a:extLst>
            <a:ext uri="{FF2B5EF4-FFF2-40B4-BE49-F238E27FC236}">
              <a16:creationId xmlns:a16="http://schemas.microsoft.com/office/drawing/2014/main" id="{18BE7753-E243-4A19-93DA-A8C47747FAE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4" name="AutoShape 1" descr="Obrok, s katerim odplačujete kredit">
          <a:extLst>
            <a:ext uri="{FF2B5EF4-FFF2-40B4-BE49-F238E27FC236}">
              <a16:creationId xmlns:a16="http://schemas.microsoft.com/office/drawing/2014/main" id="{C65B6ADA-155E-4CA9-B492-5FC83D81B6E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5" name="AutoShape 1" descr="Obrok, s katerim odplačujete kredit">
          <a:extLst>
            <a:ext uri="{FF2B5EF4-FFF2-40B4-BE49-F238E27FC236}">
              <a16:creationId xmlns:a16="http://schemas.microsoft.com/office/drawing/2014/main" id="{9B8BE31B-D6A4-4E8B-B6E4-A56E9D02854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6" name="AutoShape 1" descr="Obrok, s katerim odplačujete kredit">
          <a:extLst>
            <a:ext uri="{FF2B5EF4-FFF2-40B4-BE49-F238E27FC236}">
              <a16:creationId xmlns:a16="http://schemas.microsoft.com/office/drawing/2014/main" id="{6411FCB6-9A50-43D1-BC84-0EF00EE7DC7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7" name="AutoShape 1" descr="Obrok, s katerim odplačujete kredit">
          <a:extLst>
            <a:ext uri="{FF2B5EF4-FFF2-40B4-BE49-F238E27FC236}">
              <a16:creationId xmlns:a16="http://schemas.microsoft.com/office/drawing/2014/main" id="{0D7A80A2-4EC2-4495-A73D-0F696600668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8" name="AutoShape 1" descr="Obrok, s katerim odplačujete kredit">
          <a:extLst>
            <a:ext uri="{FF2B5EF4-FFF2-40B4-BE49-F238E27FC236}">
              <a16:creationId xmlns:a16="http://schemas.microsoft.com/office/drawing/2014/main" id="{B2F8DEBD-2F28-4B02-B2B2-1F83C33F61A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19" name="AutoShape 1" descr="Obrok, s katerim odplačujete kredit">
          <a:extLst>
            <a:ext uri="{FF2B5EF4-FFF2-40B4-BE49-F238E27FC236}">
              <a16:creationId xmlns:a16="http://schemas.microsoft.com/office/drawing/2014/main" id="{33DF09D7-727F-4B55-B9C8-F6E98254E7D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0" name="AutoShape 1" descr="Obrok, s katerim odplačujete kredit">
          <a:extLst>
            <a:ext uri="{FF2B5EF4-FFF2-40B4-BE49-F238E27FC236}">
              <a16:creationId xmlns:a16="http://schemas.microsoft.com/office/drawing/2014/main" id="{E2C41157-50D5-42A8-AEBE-EA9CCD2BEDB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1" name="AutoShape 1" descr="Obrok, s katerim odplačujete kredit">
          <a:extLst>
            <a:ext uri="{FF2B5EF4-FFF2-40B4-BE49-F238E27FC236}">
              <a16:creationId xmlns:a16="http://schemas.microsoft.com/office/drawing/2014/main" id="{74CCDFB5-B58D-4937-956B-3B782B4A81D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2" name="AutoShape 1" descr="Obrok, s katerim odplačujete kredit">
          <a:extLst>
            <a:ext uri="{FF2B5EF4-FFF2-40B4-BE49-F238E27FC236}">
              <a16:creationId xmlns:a16="http://schemas.microsoft.com/office/drawing/2014/main" id="{426D9F16-778E-49EB-A593-E73F0DDE5B2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3" name="AutoShape 1" descr="Obrok, s katerim odplačujete kredit">
          <a:extLst>
            <a:ext uri="{FF2B5EF4-FFF2-40B4-BE49-F238E27FC236}">
              <a16:creationId xmlns:a16="http://schemas.microsoft.com/office/drawing/2014/main" id="{23762DEA-BF57-4FEF-BB3C-D14F7E78BF6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4" name="AutoShape 1" descr="Obrok, s katerim odplačujete kredit">
          <a:extLst>
            <a:ext uri="{FF2B5EF4-FFF2-40B4-BE49-F238E27FC236}">
              <a16:creationId xmlns:a16="http://schemas.microsoft.com/office/drawing/2014/main" id="{AC504709-348E-4B38-B618-934D1CEDEC4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5" name="AutoShape 1" descr="Obrok, s katerim odplačujete kredit">
          <a:extLst>
            <a:ext uri="{FF2B5EF4-FFF2-40B4-BE49-F238E27FC236}">
              <a16:creationId xmlns:a16="http://schemas.microsoft.com/office/drawing/2014/main" id="{681FAEE2-5789-49BA-B478-58E68B3CF14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6" name="AutoShape 1" descr="Obrok, s katerim odplačujete kredit">
          <a:extLst>
            <a:ext uri="{FF2B5EF4-FFF2-40B4-BE49-F238E27FC236}">
              <a16:creationId xmlns:a16="http://schemas.microsoft.com/office/drawing/2014/main" id="{AE908326-12B7-423E-A771-9922843941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7" name="AutoShape 1" descr="Obrok, s katerim odplačujete kredit">
          <a:extLst>
            <a:ext uri="{FF2B5EF4-FFF2-40B4-BE49-F238E27FC236}">
              <a16:creationId xmlns:a16="http://schemas.microsoft.com/office/drawing/2014/main" id="{E923E7BE-A7C7-42F9-8C26-7CE1C3DE85A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8" name="AutoShape 1" descr="Obrok, s katerim odplačujete kredit">
          <a:extLst>
            <a:ext uri="{FF2B5EF4-FFF2-40B4-BE49-F238E27FC236}">
              <a16:creationId xmlns:a16="http://schemas.microsoft.com/office/drawing/2014/main" id="{E7B8CA7C-9AC4-4BC8-8150-0992241C96D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29" name="AutoShape 1" descr="Obrok, s katerim odplačujete kredit">
          <a:extLst>
            <a:ext uri="{FF2B5EF4-FFF2-40B4-BE49-F238E27FC236}">
              <a16:creationId xmlns:a16="http://schemas.microsoft.com/office/drawing/2014/main" id="{5C27E237-2C41-495B-9F89-0884DC3D28C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130" name="AutoShape 1" descr="Obrok, s katerim odplačujete kredit">
          <a:extLst>
            <a:ext uri="{FF2B5EF4-FFF2-40B4-BE49-F238E27FC236}">
              <a16:creationId xmlns:a16="http://schemas.microsoft.com/office/drawing/2014/main" id="{795914D9-44F5-41C9-9070-852983A3A50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548217"/>
    <xdr:sp macro="" textlink="">
      <xdr:nvSpPr>
        <xdr:cNvPr id="131" name="AutoShape 1" descr="Obrok, s katerim odplačujete kredit">
          <a:extLst>
            <a:ext uri="{FF2B5EF4-FFF2-40B4-BE49-F238E27FC236}">
              <a16:creationId xmlns:a16="http://schemas.microsoft.com/office/drawing/2014/main" id="{AC0DD098-43BC-428E-B051-B9C08C6425BD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548217"/>
    <xdr:sp macro="" textlink="">
      <xdr:nvSpPr>
        <xdr:cNvPr id="132" name="AutoShape 1" descr="Obrok, s katerim odplačujete kredit">
          <a:extLst>
            <a:ext uri="{FF2B5EF4-FFF2-40B4-BE49-F238E27FC236}">
              <a16:creationId xmlns:a16="http://schemas.microsoft.com/office/drawing/2014/main" id="{11789CEC-E3BE-4202-A85F-2A2AEC596D59}"/>
            </a:ext>
          </a:extLst>
        </xdr:cNvPr>
        <xdr:cNvSpPr>
          <a:spLocks noChangeAspect="1" noChangeArrowheads="1"/>
        </xdr:cNvSpPr>
      </xdr:nvSpPr>
      <xdr:spPr bwMode="auto">
        <a:xfrm>
          <a:off x="0" y="363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48217"/>
    <xdr:sp macro="" textlink="">
      <xdr:nvSpPr>
        <xdr:cNvPr id="133" name="AutoShape 1" descr="Obrok, s katerim odplačujete kredit">
          <a:extLst>
            <a:ext uri="{FF2B5EF4-FFF2-40B4-BE49-F238E27FC236}">
              <a16:creationId xmlns:a16="http://schemas.microsoft.com/office/drawing/2014/main" id="{5EFBEE4F-9E57-4B84-8101-0ACF9C1AFBEB}"/>
            </a:ext>
          </a:extLst>
        </xdr:cNvPr>
        <xdr:cNvSpPr>
          <a:spLocks noChangeAspect="1" noChangeArrowheads="1"/>
        </xdr:cNvSpPr>
      </xdr:nvSpPr>
      <xdr:spPr bwMode="auto">
        <a:xfrm>
          <a:off x="0" y="401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548217"/>
    <xdr:sp macro="" textlink="">
      <xdr:nvSpPr>
        <xdr:cNvPr id="134" name="AutoShape 1" descr="Obrok, s katerim odplačujete kredit">
          <a:extLst>
            <a:ext uri="{FF2B5EF4-FFF2-40B4-BE49-F238E27FC236}">
              <a16:creationId xmlns:a16="http://schemas.microsoft.com/office/drawing/2014/main" id="{0F9527E8-15CC-438C-97AE-79141DEDAC2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48217"/>
    <xdr:sp macro="" textlink="">
      <xdr:nvSpPr>
        <xdr:cNvPr id="135" name="AutoShape 1" descr="Obrok, s katerim odplačujete kredit">
          <a:extLst>
            <a:ext uri="{FF2B5EF4-FFF2-40B4-BE49-F238E27FC236}">
              <a16:creationId xmlns:a16="http://schemas.microsoft.com/office/drawing/2014/main" id="{4B6865CE-84EC-4847-A3E4-95371399BD05}"/>
            </a:ext>
          </a:extLst>
        </xdr:cNvPr>
        <xdr:cNvSpPr>
          <a:spLocks noChangeAspect="1" noChangeArrowheads="1"/>
        </xdr:cNvSpPr>
      </xdr:nvSpPr>
      <xdr:spPr bwMode="auto">
        <a:xfrm>
          <a:off x="0" y="478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548217"/>
    <xdr:sp macro="" textlink="">
      <xdr:nvSpPr>
        <xdr:cNvPr id="136" name="AutoShape 1" descr="Obrok, s katerim odplačujete kredit">
          <a:extLst>
            <a:ext uri="{FF2B5EF4-FFF2-40B4-BE49-F238E27FC236}">
              <a16:creationId xmlns:a16="http://schemas.microsoft.com/office/drawing/2014/main" id="{5207B86B-FEC3-40D7-8C85-72D837F57891}"/>
            </a:ext>
          </a:extLst>
        </xdr:cNvPr>
        <xdr:cNvSpPr>
          <a:spLocks noChangeAspect="1" noChangeArrowheads="1"/>
        </xdr:cNvSpPr>
      </xdr:nvSpPr>
      <xdr:spPr bwMode="auto">
        <a:xfrm>
          <a:off x="0" y="516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48217"/>
    <xdr:sp macro="" textlink="">
      <xdr:nvSpPr>
        <xdr:cNvPr id="137" name="AutoShape 1" descr="Obrok, s katerim odplačujete kredit">
          <a:extLst>
            <a:ext uri="{FF2B5EF4-FFF2-40B4-BE49-F238E27FC236}">
              <a16:creationId xmlns:a16="http://schemas.microsoft.com/office/drawing/2014/main" id="{5EC2C8C1-BF01-420A-B579-D6C388620D72}"/>
            </a:ext>
          </a:extLst>
        </xdr:cNvPr>
        <xdr:cNvSpPr>
          <a:spLocks noChangeAspect="1" noChangeArrowheads="1"/>
        </xdr:cNvSpPr>
      </xdr:nvSpPr>
      <xdr:spPr bwMode="auto">
        <a:xfrm>
          <a:off x="0" y="554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548217"/>
    <xdr:sp macro="" textlink="">
      <xdr:nvSpPr>
        <xdr:cNvPr id="138" name="AutoShape 1" descr="Obrok, s katerim odplačujete kredit">
          <a:extLst>
            <a:ext uri="{FF2B5EF4-FFF2-40B4-BE49-F238E27FC236}">
              <a16:creationId xmlns:a16="http://schemas.microsoft.com/office/drawing/2014/main" id="{D37DABE2-0B81-4F76-9FC0-017A767A219C}"/>
            </a:ext>
          </a:extLst>
        </xdr:cNvPr>
        <xdr:cNvSpPr>
          <a:spLocks noChangeAspect="1" noChangeArrowheads="1"/>
        </xdr:cNvSpPr>
      </xdr:nvSpPr>
      <xdr:spPr bwMode="auto">
        <a:xfrm>
          <a:off x="0" y="592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48217"/>
    <xdr:sp macro="" textlink="">
      <xdr:nvSpPr>
        <xdr:cNvPr id="139" name="AutoShape 1" descr="Obrok, s katerim odplačujete kredit">
          <a:extLst>
            <a:ext uri="{FF2B5EF4-FFF2-40B4-BE49-F238E27FC236}">
              <a16:creationId xmlns:a16="http://schemas.microsoft.com/office/drawing/2014/main" id="{EBFEC17E-2209-4423-8FDF-5F65F77E015B}"/>
            </a:ext>
          </a:extLst>
        </xdr:cNvPr>
        <xdr:cNvSpPr>
          <a:spLocks noChangeAspect="1" noChangeArrowheads="1"/>
        </xdr:cNvSpPr>
      </xdr:nvSpPr>
      <xdr:spPr bwMode="auto">
        <a:xfrm>
          <a:off x="0" y="630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548217"/>
    <xdr:sp macro="" textlink="">
      <xdr:nvSpPr>
        <xdr:cNvPr id="140" name="AutoShape 1" descr="Obrok, s katerim odplačujete kredit">
          <a:extLst>
            <a:ext uri="{FF2B5EF4-FFF2-40B4-BE49-F238E27FC236}">
              <a16:creationId xmlns:a16="http://schemas.microsoft.com/office/drawing/2014/main" id="{5697902A-7EFA-4C47-BCEA-14A56572D49D}"/>
            </a:ext>
          </a:extLst>
        </xdr:cNvPr>
        <xdr:cNvSpPr>
          <a:spLocks noChangeAspect="1" noChangeArrowheads="1"/>
        </xdr:cNvSpPr>
      </xdr:nvSpPr>
      <xdr:spPr bwMode="auto">
        <a:xfrm>
          <a:off x="0" y="668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1703917</xdr:colOff>
      <xdr:row>37</xdr:row>
      <xdr:rowOff>42334</xdr:rowOff>
    </xdr:from>
    <xdr:ext cx="304800" cy="548217"/>
    <xdr:sp macro="" textlink="">
      <xdr:nvSpPr>
        <xdr:cNvPr id="141" name="AutoShape 1" descr="Obrok, s katerim odplačujete kredit">
          <a:extLst>
            <a:ext uri="{FF2B5EF4-FFF2-40B4-BE49-F238E27FC236}">
              <a16:creationId xmlns:a16="http://schemas.microsoft.com/office/drawing/2014/main" id="{86E1D48D-C4B0-416F-B886-9388F2EBC2ED}"/>
            </a:ext>
          </a:extLst>
        </xdr:cNvPr>
        <xdr:cNvSpPr>
          <a:spLocks noChangeAspect="1" noChangeArrowheads="1"/>
        </xdr:cNvSpPr>
      </xdr:nvSpPr>
      <xdr:spPr bwMode="auto">
        <a:xfrm>
          <a:off x="1703917" y="7300384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548217"/>
    <xdr:sp macro="" textlink="">
      <xdr:nvSpPr>
        <xdr:cNvPr id="142" name="AutoShape 1" descr="Obrok, s katerim odplačujete kredit">
          <a:extLst>
            <a:ext uri="{FF2B5EF4-FFF2-40B4-BE49-F238E27FC236}">
              <a16:creationId xmlns:a16="http://schemas.microsoft.com/office/drawing/2014/main" id="{9A4DE318-B0E8-4DC9-B2D4-DF64E752EEBE}"/>
            </a:ext>
          </a:extLst>
        </xdr:cNvPr>
        <xdr:cNvSpPr>
          <a:spLocks noChangeAspect="1" noChangeArrowheads="1"/>
        </xdr:cNvSpPr>
      </xdr:nvSpPr>
      <xdr:spPr bwMode="auto">
        <a:xfrm>
          <a:off x="0" y="744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43" name="AutoShape 1" descr="Obrok, s katerim odplačujete kredit">
          <a:extLst>
            <a:ext uri="{FF2B5EF4-FFF2-40B4-BE49-F238E27FC236}">
              <a16:creationId xmlns:a16="http://schemas.microsoft.com/office/drawing/2014/main" id="{3CC53FE8-CAEB-42A3-8C95-3121D57A410B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44" name="AutoShape 1" descr="Obrok, s katerim odplačujete kredit">
          <a:extLst>
            <a:ext uri="{FF2B5EF4-FFF2-40B4-BE49-F238E27FC236}">
              <a16:creationId xmlns:a16="http://schemas.microsoft.com/office/drawing/2014/main" id="{B806A940-57B0-484A-870C-E9B992C2910A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45" name="AutoShape 1" descr="Obrok, s katerim odplačujete kredit">
          <a:extLst>
            <a:ext uri="{FF2B5EF4-FFF2-40B4-BE49-F238E27FC236}">
              <a16:creationId xmlns:a16="http://schemas.microsoft.com/office/drawing/2014/main" id="{E5B51CF3-CF40-48CE-B855-7A77D28C01EC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46" name="AutoShape 1" descr="Obrok, s katerim odplačujete kredit">
          <a:extLst>
            <a:ext uri="{FF2B5EF4-FFF2-40B4-BE49-F238E27FC236}">
              <a16:creationId xmlns:a16="http://schemas.microsoft.com/office/drawing/2014/main" id="{2369A7B4-A073-41DB-9D66-DFAC84C961D6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47" name="AutoShape 1" descr="Obrok, s katerim odplačujete kredit">
          <a:extLst>
            <a:ext uri="{FF2B5EF4-FFF2-40B4-BE49-F238E27FC236}">
              <a16:creationId xmlns:a16="http://schemas.microsoft.com/office/drawing/2014/main" id="{375630BC-45C3-4735-83BA-1A7191632326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48" name="AutoShape 1" descr="Obrok, s katerim odplačujete kredit">
          <a:extLst>
            <a:ext uri="{FF2B5EF4-FFF2-40B4-BE49-F238E27FC236}">
              <a16:creationId xmlns:a16="http://schemas.microsoft.com/office/drawing/2014/main" id="{098162F8-1C4F-4C5F-83A6-020907E442DB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49" name="AutoShape 1" descr="Obrok, s katerim odplačujete kredit">
          <a:extLst>
            <a:ext uri="{FF2B5EF4-FFF2-40B4-BE49-F238E27FC236}">
              <a16:creationId xmlns:a16="http://schemas.microsoft.com/office/drawing/2014/main" id="{15BAB081-0D80-4496-872B-401C3EE8CFF5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0" name="AutoShape 1" descr="Obrok, s katerim odplačujete kredit">
          <a:extLst>
            <a:ext uri="{FF2B5EF4-FFF2-40B4-BE49-F238E27FC236}">
              <a16:creationId xmlns:a16="http://schemas.microsoft.com/office/drawing/2014/main" id="{AE5DE706-5AF7-4B94-BD06-C196965B3903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1" name="AutoShape 1" descr="Obrok, s katerim odplačujete kredit">
          <a:extLst>
            <a:ext uri="{FF2B5EF4-FFF2-40B4-BE49-F238E27FC236}">
              <a16:creationId xmlns:a16="http://schemas.microsoft.com/office/drawing/2014/main" id="{D81D7DE3-925B-4978-A05C-EF0810D579D5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2" name="AutoShape 1" descr="Obrok, s katerim odplačujete kredit">
          <a:extLst>
            <a:ext uri="{FF2B5EF4-FFF2-40B4-BE49-F238E27FC236}">
              <a16:creationId xmlns:a16="http://schemas.microsoft.com/office/drawing/2014/main" id="{4677F66E-D05E-4C4F-B8CC-819E17A0687A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3" name="AutoShape 1" descr="Obrok, s katerim odplačujete kredit">
          <a:extLst>
            <a:ext uri="{FF2B5EF4-FFF2-40B4-BE49-F238E27FC236}">
              <a16:creationId xmlns:a16="http://schemas.microsoft.com/office/drawing/2014/main" id="{55059570-37C0-4F51-B9CD-BF8C74199931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4" name="AutoShape 1" descr="Obrok, s katerim odplačujete kredit">
          <a:extLst>
            <a:ext uri="{FF2B5EF4-FFF2-40B4-BE49-F238E27FC236}">
              <a16:creationId xmlns:a16="http://schemas.microsoft.com/office/drawing/2014/main" id="{9E048896-4D96-4287-BB80-31267B4F770D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5" name="AutoShape 1" descr="Obrok, s katerim odplačujete kredit">
          <a:extLst>
            <a:ext uri="{FF2B5EF4-FFF2-40B4-BE49-F238E27FC236}">
              <a16:creationId xmlns:a16="http://schemas.microsoft.com/office/drawing/2014/main" id="{A14408AC-9D5D-436C-AA48-C391B52DFD47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6" name="AutoShape 1" descr="Obrok, s katerim odplačujete kredit">
          <a:extLst>
            <a:ext uri="{FF2B5EF4-FFF2-40B4-BE49-F238E27FC236}">
              <a16:creationId xmlns:a16="http://schemas.microsoft.com/office/drawing/2014/main" id="{E7C35A26-D33F-450F-AC15-EEE1BFE9E84E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7" name="AutoShape 1" descr="Obrok, s katerim odplačujete kredit">
          <a:extLst>
            <a:ext uri="{FF2B5EF4-FFF2-40B4-BE49-F238E27FC236}">
              <a16:creationId xmlns:a16="http://schemas.microsoft.com/office/drawing/2014/main" id="{81785D6F-72D2-4677-868A-79EADCCFF90A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8" name="AutoShape 1" descr="Obrok, s katerim odplačujete kredit">
          <a:extLst>
            <a:ext uri="{FF2B5EF4-FFF2-40B4-BE49-F238E27FC236}">
              <a16:creationId xmlns:a16="http://schemas.microsoft.com/office/drawing/2014/main" id="{C649604D-2EC5-4C3A-9C3E-1059B959AB0A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59" name="AutoShape 1" descr="Obrok, s katerim odplačujete kredit">
          <a:extLst>
            <a:ext uri="{FF2B5EF4-FFF2-40B4-BE49-F238E27FC236}">
              <a16:creationId xmlns:a16="http://schemas.microsoft.com/office/drawing/2014/main" id="{941980A3-2ECD-49E1-A37A-370D55E3BC76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0" name="AutoShape 1" descr="Obrok, s katerim odplačujete kredit">
          <a:extLst>
            <a:ext uri="{FF2B5EF4-FFF2-40B4-BE49-F238E27FC236}">
              <a16:creationId xmlns:a16="http://schemas.microsoft.com/office/drawing/2014/main" id="{9C2DFC3C-7A2C-4C6F-9BE8-4F7F6B57DC9F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1" name="AutoShape 1" descr="Obrok, s katerim odplačujete kredit">
          <a:extLst>
            <a:ext uri="{FF2B5EF4-FFF2-40B4-BE49-F238E27FC236}">
              <a16:creationId xmlns:a16="http://schemas.microsoft.com/office/drawing/2014/main" id="{79F50377-69DB-45D2-ACD5-9454FE9A8FDA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2" name="AutoShape 1" descr="Obrok, s katerim odplačujete kredit">
          <a:extLst>
            <a:ext uri="{FF2B5EF4-FFF2-40B4-BE49-F238E27FC236}">
              <a16:creationId xmlns:a16="http://schemas.microsoft.com/office/drawing/2014/main" id="{B0E7DB5D-5A96-42C4-8FF7-46687366FC30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3" name="AutoShape 1" descr="Obrok, s katerim odplačujete kredit">
          <a:extLst>
            <a:ext uri="{FF2B5EF4-FFF2-40B4-BE49-F238E27FC236}">
              <a16:creationId xmlns:a16="http://schemas.microsoft.com/office/drawing/2014/main" id="{823AEEB2-46D6-460A-8AF9-B66B84C99F84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4" name="AutoShape 1" descr="Obrok, s katerim odplačujete kredit">
          <a:extLst>
            <a:ext uri="{FF2B5EF4-FFF2-40B4-BE49-F238E27FC236}">
              <a16:creationId xmlns:a16="http://schemas.microsoft.com/office/drawing/2014/main" id="{803247FF-BC80-4F9A-9A86-61DEB3FDCD8A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5" name="AutoShape 1" descr="Obrok, s katerim odplačujete kredit">
          <a:extLst>
            <a:ext uri="{FF2B5EF4-FFF2-40B4-BE49-F238E27FC236}">
              <a16:creationId xmlns:a16="http://schemas.microsoft.com/office/drawing/2014/main" id="{1A942AE9-FD2B-41E8-A4A3-C69E803A6B38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6" name="AutoShape 1" descr="Obrok, s katerim odplačujete kredit">
          <a:extLst>
            <a:ext uri="{FF2B5EF4-FFF2-40B4-BE49-F238E27FC236}">
              <a16:creationId xmlns:a16="http://schemas.microsoft.com/office/drawing/2014/main" id="{FA4B942C-A694-430C-BAD4-701AFE7909CD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7" name="AutoShape 1" descr="Obrok, s katerim odplačujete kredit">
          <a:extLst>
            <a:ext uri="{FF2B5EF4-FFF2-40B4-BE49-F238E27FC236}">
              <a16:creationId xmlns:a16="http://schemas.microsoft.com/office/drawing/2014/main" id="{899610F8-F4D3-4156-8881-3F2E7025E037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8" name="AutoShape 1" descr="Obrok, s katerim odplačujete kredit">
          <a:extLst>
            <a:ext uri="{FF2B5EF4-FFF2-40B4-BE49-F238E27FC236}">
              <a16:creationId xmlns:a16="http://schemas.microsoft.com/office/drawing/2014/main" id="{35599C0F-0A49-4756-8B94-53C7C160FF66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69" name="AutoShape 1" descr="Obrok, s katerim odplačujete kredit">
          <a:extLst>
            <a:ext uri="{FF2B5EF4-FFF2-40B4-BE49-F238E27FC236}">
              <a16:creationId xmlns:a16="http://schemas.microsoft.com/office/drawing/2014/main" id="{45B453AF-9580-46EA-A3A5-A0F6901E36BF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0" name="AutoShape 1" descr="Obrok, s katerim odplačujete kredit">
          <a:extLst>
            <a:ext uri="{FF2B5EF4-FFF2-40B4-BE49-F238E27FC236}">
              <a16:creationId xmlns:a16="http://schemas.microsoft.com/office/drawing/2014/main" id="{667C1D86-BD6F-453D-B840-2D15BFDFB7FF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1" name="AutoShape 1" descr="Obrok, s katerim odplačujete kredit">
          <a:extLst>
            <a:ext uri="{FF2B5EF4-FFF2-40B4-BE49-F238E27FC236}">
              <a16:creationId xmlns:a16="http://schemas.microsoft.com/office/drawing/2014/main" id="{22ECAF61-C7D1-49A1-96F1-DB7034306F77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2" name="AutoShape 1" descr="Obrok, s katerim odplačujete kredit">
          <a:extLst>
            <a:ext uri="{FF2B5EF4-FFF2-40B4-BE49-F238E27FC236}">
              <a16:creationId xmlns:a16="http://schemas.microsoft.com/office/drawing/2014/main" id="{FB777579-9BA3-46EE-A17F-A5A2C1E67450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3" name="AutoShape 1" descr="Obrok, s katerim odplačujete kredit">
          <a:extLst>
            <a:ext uri="{FF2B5EF4-FFF2-40B4-BE49-F238E27FC236}">
              <a16:creationId xmlns:a16="http://schemas.microsoft.com/office/drawing/2014/main" id="{56B04AC5-C6DD-4CBC-B062-BB1B1B620314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4" name="AutoShape 1" descr="Obrok, s katerim odplačujete kredit">
          <a:extLst>
            <a:ext uri="{FF2B5EF4-FFF2-40B4-BE49-F238E27FC236}">
              <a16:creationId xmlns:a16="http://schemas.microsoft.com/office/drawing/2014/main" id="{DEFFFD84-6601-4155-A2AE-2FB98725C086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5" name="AutoShape 1" descr="Obrok, s katerim odplačujete kredit">
          <a:extLst>
            <a:ext uri="{FF2B5EF4-FFF2-40B4-BE49-F238E27FC236}">
              <a16:creationId xmlns:a16="http://schemas.microsoft.com/office/drawing/2014/main" id="{979F991A-DFC0-4C11-8126-38EB7057F0FD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6" name="AutoShape 1" descr="Obrok, s katerim odplačujete kredit">
          <a:extLst>
            <a:ext uri="{FF2B5EF4-FFF2-40B4-BE49-F238E27FC236}">
              <a16:creationId xmlns:a16="http://schemas.microsoft.com/office/drawing/2014/main" id="{25BD5448-1CB6-4401-A4BC-DDBFB4FF9B31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7" name="AutoShape 1" descr="Obrok, s katerim odplačujete kredit">
          <a:extLst>
            <a:ext uri="{FF2B5EF4-FFF2-40B4-BE49-F238E27FC236}">
              <a16:creationId xmlns:a16="http://schemas.microsoft.com/office/drawing/2014/main" id="{8F865AC3-5044-46C5-853A-553DD43B8CC9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8" name="AutoShape 1" descr="Obrok, s katerim odplačujete kredit">
          <a:extLst>
            <a:ext uri="{FF2B5EF4-FFF2-40B4-BE49-F238E27FC236}">
              <a16:creationId xmlns:a16="http://schemas.microsoft.com/office/drawing/2014/main" id="{07781B39-F805-4825-ACD7-88AAB2191855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79" name="AutoShape 1" descr="Obrok, s katerim odplačujete kredit">
          <a:extLst>
            <a:ext uri="{FF2B5EF4-FFF2-40B4-BE49-F238E27FC236}">
              <a16:creationId xmlns:a16="http://schemas.microsoft.com/office/drawing/2014/main" id="{5A5C1C56-5EA1-4EB2-BE66-724014EB4CB8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0" name="AutoShape 1" descr="Obrok, s katerim odplačujete kredit">
          <a:extLst>
            <a:ext uri="{FF2B5EF4-FFF2-40B4-BE49-F238E27FC236}">
              <a16:creationId xmlns:a16="http://schemas.microsoft.com/office/drawing/2014/main" id="{EFF35E9F-C4BA-46F1-B718-9D89998020C0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1" name="AutoShape 1" descr="Obrok, s katerim odplačujete kredit">
          <a:extLst>
            <a:ext uri="{FF2B5EF4-FFF2-40B4-BE49-F238E27FC236}">
              <a16:creationId xmlns:a16="http://schemas.microsoft.com/office/drawing/2014/main" id="{F20319BC-C5E9-4BD4-809A-3E45A2441D44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2" name="AutoShape 1" descr="Obrok, s katerim odplačujete kredit">
          <a:extLst>
            <a:ext uri="{FF2B5EF4-FFF2-40B4-BE49-F238E27FC236}">
              <a16:creationId xmlns:a16="http://schemas.microsoft.com/office/drawing/2014/main" id="{B8DC77C1-F6CC-4504-AFDD-1F0B45CA6DF6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3" name="AutoShape 1" descr="Obrok, s katerim odplačujete kredit">
          <a:extLst>
            <a:ext uri="{FF2B5EF4-FFF2-40B4-BE49-F238E27FC236}">
              <a16:creationId xmlns:a16="http://schemas.microsoft.com/office/drawing/2014/main" id="{7E93D53D-013C-463A-B922-CF1416700610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4" name="AutoShape 1" descr="Obrok, s katerim odplačujete kredit">
          <a:extLst>
            <a:ext uri="{FF2B5EF4-FFF2-40B4-BE49-F238E27FC236}">
              <a16:creationId xmlns:a16="http://schemas.microsoft.com/office/drawing/2014/main" id="{8DCB75F7-081D-47F8-A506-7EBB39530D42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5" name="AutoShape 1" descr="Obrok, s katerim odplačujete kredit">
          <a:extLst>
            <a:ext uri="{FF2B5EF4-FFF2-40B4-BE49-F238E27FC236}">
              <a16:creationId xmlns:a16="http://schemas.microsoft.com/office/drawing/2014/main" id="{D73F5A2C-0744-418B-A842-B1603B409E19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6" name="AutoShape 1" descr="Obrok, s katerim odplačujete kredit">
          <a:extLst>
            <a:ext uri="{FF2B5EF4-FFF2-40B4-BE49-F238E27FC236}">
              <a16:creationId xmlns:a16="http://schemas.microsoft.com/office/drawing/2014/main" id="{EC1ECA12-809F-4A44-BDF8-FDCD406915BC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7" name="AutoShape 1" descr="Obrok, s katerim odplačujete kredit">
          <a:extLst>
            <a:ext uri="{FF2B5EF4-FFF2-40B4-BE49-F238E27FC236}">
              <a16:creationId xmlns:a16="http://schemas.microsoft.com/office/drawing/2014/main" id="{89F1C951-9804-48DB-A9C4-F327964AAC8C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8" name="AutoShape 1" descr="Obrok, s katerim odplačujete kredit">
          <a:extLst>
            <a:ext uri="{FF2B5EF4-FFF2-40B4-BE49-F238E27FC236}">
              <a16:creationId xmlns:a16="http://schemas.microsoft.com/office/drawing/2014/main" id="{6F886F44-5AEC-48A3-9425-C0F5A6E8C737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48217"/>
    <xdr:sp macro="" textlink="">
      <xdr:nvSpPr>
        <xdr:cNvPr id="189" name="AutoShape 1" descr="Obrok, s katerim odplačujete kredit">
          <a:extLst>
            <a:ext uri="{FF2B5EF4-FFF2-40B4-BE49-F238E27FC236}">
              <a16:creationId xmlns:a16="http://schemas.microsoft.com/office/drawing/2014/main" id="{3BAF523D-9C15-4AE2-839F-052B7111FD7D}"/>
            </a:ext>
          </a:extLst>
        </xdr:cNvPr>
        <xdr:cNvSpPr>
          <a:spLocks noChangeAspect="1" noChangeArrowheads="1"/>
        </xdr:cNvSpPr>
      </xdr:nvSpPr>
      <xdr:spPr bwMode="auto">
        <a:xfrm>
          <a:off x="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548217"/>
    <xdr:sp macro="" textlink="">
      <xdr:nvSpPr>
        <xdr:cNvPr id="190" name="AutoShape 1" descr="Obrok, s katerim odplačujete kredit">
          <a:extLst>
            <a:ext uri="{FF2B5EF4-FFF2-40B4-BE49-F238E27FC236}">
              <a16:creationId xmlns:a16="http://schemas.microsoft.com/office/drawing/2014/main" id="{A8CB5CA8-C8D3-4794-BA3B-0FBA097CD8A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30480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548217"/>
    <xdr:sp macro="" textlink="">
      <xdr:nvSpPr>
        <xdr:cNvPr id="191" name="AutoShape 1" descr="Obrok, s katerim odplačujete kredit">
          <a:extLst>
            <a:ext uri="{FF2B5EF4-FFF2-40B4-BE49-F238E27FC236}">
              <a16:creationId xmlns:a16="http://schemas.microsoft.com/office/drawing/2014/main" id="{8465C05B-9636-412B-836C-2ACF3204071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3238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548217"/>
    <xdr:sp macro="" textlink="">
      <xdr:nvSpPr>
        <xdr:cNvPr id="192" name="AutoShape 1" descr="Obrok, s katerim odplačujete kredit">
          <a:extLst>
            <a:ext uri="{FF2B5EF4-FFF2-40B4-BE49-F238E27FC236}">
              <a16:creationId xmlns:a16="http://schemas.microsoft.com/office/drawing/2014/main" id="{198DF328-F40F-4E27-A902-1108C340D6A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344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548217"/>
    <xdr:sp macro="" textlink="">
      <xdr:nvSpPr>
        <xdr:cNvPr id="193" name="AutoShape 1" descr="Obrok, s katerim odplačujete kredit">
          <a:extLst>
            <a:ext uri="{FF2B5EF4-FFF2-40B4-BE49-F238E27FC236}">
              <a16:creationId xmlns:a16="http://schemas.microsoft.com/office/drawing/2014/main" id="{4A4CDD55-460D-4C41-B4CA-B4A741C0D13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363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548217"/>
    <xdr:sp macro="" textlink="">
      <xdr:nvSpPr>
        <xdr:cNvPr id="194" name="AutoShape 1" descr="Obrok, s katerim odplačujete kredit">
          <a:extLst>
            <a:ext uri="{FF2B5EF4-FFF2-40B4-BE49-F238E27FC236}">
              <a16:creationId xmlns:a16="http://schemas.microsoft.com/office/drawing/2014/main" id="{831F8468-98BE-47D2-91D3-DB780CD4EDE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382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304800" cy="548217"/>
    <xdr:sp macro="" textlink="">
      <xdr:nvSpPr>
        <xdr:cNvPr id="195" name="AutoShape 1" descr="Obrok, s katerim odplačujete kredit">
          <a:extLst>
            <a:ext uri="{FF2B5EF4-FFF2-40B4-BE49-F238E27FC236}">
              <a16:creationId xmlns:a16="http://schemas.microsoft.com/office/drawing/2014/main" id="{B7067422-35AF-4B17-BE8A-56F61527EBB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01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4800" cy="548217"/>
    <xdr:sp macro="" textlink="">
      <xdr:nvSpPr>
        <xdr:cNvPr id="196" name="AutoShape 1" descr="Obrok, s katerim odplačujete kredit">
          <a:extLst>
            <a:ext uri="{FF2B5EF4-FFF2-40B4-BE49-F238E27FC236}">
              <a16:creationId xmlns:a16="http://schemas.microsoft.com/office/drawing/2014/main" id="{149215EE-A0CE-45AC-A0BB-0D7BEADEE77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210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548217"/>
    <xdr:sp macro="" textlink="">
      <xdr:nvSpPr>
        <xdr:cNvPr id="197" name="AutoShape 1" descr="Obrok, s katerim odplačujete kredit">
          <a:extLst>
            <a:ext uri="{FF2B5EF4-FFF2-40B4-BE49-F238E27FC236}">
              <a16:creationId xmlns:a16="http://schemas.microsoft.com/office/drawing/2014/main" id="{7AC0E389-B3C3-4796-9E7F-95514DD6D22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40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304800" cy="548217"/>
    <xdr:sp macro="" textlink="">
      <xdr:nvSpPr>
        <xdr:cNvPr id="198" name="AutoShape 1" descr="Obrok, s katerim odplačujete kredit">
          <a:extLst>
            <a:ext uri="{FF2B5EF4-FFF2-40B4-BE49-F238E27FC236}">
              <a16:creationId xmlns:a16="http://schemas.microsoft.com/office/drawing/2014/main" id="{5F34F5CD-D972-48D5-898A-BD98596D37A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59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48217"/>
    <xdr:sp macro="" textlink="">
      <xdr:nvSpPr>
        <xdr:cNvPr id="199" name="AutoShape 1" descr="Obrok, s katerim odplačujete kredit">
          <a:extLst>
            <a:ext uri="{FF2B5EF4-FFF2-40B4-BE49-F238E27FC236}">
              <a16:creationId xmlns:a16="http://schemas.microsoft.com/office/drawing/2014/main" id="{9178F0B7-B104-44BE-8F14-220CD22E542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78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548217"/>
    <xdr:sp macro="" textlink="">
      <xdr:nvSpPr>
        <xdr:cNvPr id="200" name="AutoShape 1" descr="Obrok, s katerim odplačujete kredit">
          <a:extLst>
            <a:ext uri="{FF2B5EF4-FFF2-40B4-BE49-F238E27FC236}">
              <a16:creationId xmlns:a16="http://schemas.microsoft.com/office/drawing/2014/main" id="{3E1AE469-6CBA-4F39-A6C5-008FFB5F732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497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548217"/>
    <xdr:sp macro="" textlink="">
      <xdr:nvSpPr>
        <xdr:cNvPr id="201" name="AutoShape 1" descr="Obrok, s katerim odplačujete kredit">
          <a:extLst>
            <a:ext uri="{FF2B5EF4-FFF2-40B4-BE49-F238E27FC236}">
              <a16:creationId xmlns:a16="http://schemas.microsoft.com/office/drawing/2014/main" id="{F9EC00C9-F658-439B-86D3-40BFB2C09B7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6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548217"/>
    <xdr:sp macro="" textlink="">
      <xdr:nvSpPr>
        <xdr:cNvPr id="202" name="AutoShape 1" descr="Obrok, s katerim odplačujete kredit">
          <a:extLst>
            <a:ext uri="{FF2B5EF4-FFF2-40B4-BE49-F238E27FC236}">
              <a16:creationId xmlns:a16="http://schemas.microsoft.com/office/drawing/2014/main" id="{7B6CA9F2-D8BA-41AB-9141-2A4DD173891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35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548217"/>
    <xdr:sp macro="" textlink="">
      <xdr:nvSpPr>
        <xdr:cNvPr id="203" name="AutoShape 1" descr="Obrok, s katerim odplačujete kredit">
          <a:extLst>
            <a:ext uri="{FF2B5EF4-FFF2-40B4-BE49-F238E27FC236}">
              <a16:creationId xmlns:a16="http://schemas.microsoft.com/office/drawing/2014/main" id="{660E53BF-C75D-42F3-8B7F-83DEB9E6E3F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54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548217"/>
    <xdr:sp macro="" textlink="">
      <xdr:nvSpPr>
        <xdr:cNvPr id="204" name="AutoShape 1" descr="Obrok, s katerim odplačujete kredit">
          <a:extLst>
            <a:ext uri="{FF2B5EF4-FFF2-40B4-BE49-F238E27FC236}">
              <a16:creationId xmlns:a16="http://schemas.microsoft.com/office/drawing/2014/main" id="{782FABA4-761E-4E4C-8C7D-2F0C96BFB0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73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304800" cy="548217"/>
    <xdr:sp macro="" textlink="">
      <xdr:nvSpPr>
        <xdr:cNvPr id="205" name="AutoShape 1" descr="Obrok, s katerim odplačujete kredit">
          <a:extLst>
            <a:ext uri="{FF2B5EF4-FFF2-40B4-BE49-F238E27FC236}">
              <a16:creationId xmlns:a16="http://schemas.microsoft.com/office/drawing/2014/main" id="{FE2E09CC-14A3-4A13-BE2D-D5DCA571881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92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304800" cy="548217"/>
    <xdr:sp macro="" textlink="">
      <xdr:nvSpPr>
        <xdr:cNvPr id="206" name="AutoShape 1" descr="Obrok, s katerim odplačujete kredit">
          <a:extLst>
            <a:ext uri="{FF2B5EF4-FFF2-40B4-BE49-F238E27FC236}">
              <a16:creationId xmlns:a16="http://schemas.microsoft.com/office/drawing/2014/main" id="{F80C355F-C399-4BE9-9EF5-990AE16AD7B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11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304800" cy="548217"/>
    <xdr:sp macro="" textlink="">
      <xdr:nvSpPr>
        <xdr:cNvPr id="207" name="AutoShape 1" descr="Obrok, s katerim odplačujete kredit">
          <a:extLst>
            <a:ext uri="{FF2B5EF4-FFF2-40B4-BE49-F238E27FC236}">
              <a16:creationId xmlns:a16="http://schemas.microsoft.com/office/drawing/2014/main" id="{9F6AC3C1-652F-4B4D-AF27-39379DD77BF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30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304800" cy="548217"/>
    <xdr:sp macro="" textlink="">
      <xdr:nvSpPr>
        <xdr:cNvPr id="208" name="AutoShape 1" descr="Obrok, s katerim odplačujete kredit">
          <a:extLst>
            <a:ext uri="{FF2B5EF4-FFF2-40B4-BE49-F238E27FC236}">
              <a16:creationId xmlns:a16="http://schemas.microsoft.com/office/drawing/2014/main" id="{29A59CCA-0138-42FC-A2DF-669335759D3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49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304800" cy="548217"/>
    <xdr:sp macro="" textlink="">
      <xdr:nvSpPr>
        <xdr:cNvPr id="209" name="AutoShape 1" descr="Obrok, s katerim odplačujete kredit">
          <a:extLst>
            <a:ext uri="{FF2B5EF4-FFF2-40B4-BE49-F238E27FC236}">
              <a16:creationId xmlns:a16="http://schemas.microsoft.com/office/drawing/2014/main" id="{53FEE140-4658-4DAF-A171-460454097FA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68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304800" cy="548217"/>
    <xdr:sp macro="" textlink="">
      <xdr:nvSpPr>
        <xdr:cNvPr id="210" name="AutoShape 1" descr="Obrok, s katerim odplačujete kredit">
          <a:extLst>
            <a:ext uri="{FF2B5EF4-FFF2-40B4-BE49-F238E27FC236}">
              <a16:creationId xmlns:a16="http://schemas.microsoft.com/office/drawing/2014/main" id="{FE49093A-5CD9-4C17-983C-37E83F4EDC4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6877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548217"/>
    <xdr:sp macro="" textlink="">
      <xdr:nvSpPr>
        <xdr:cNvPr id="211" name="AutoShape 1" descr="Obrok, s katerim odplačujete kredit">
          <a:extLst>
            <a:ext uri="{FF2B5EF4-FFF2-40B4-BE49-F238E27FC236}">
              <a16:creationId xmlns:a16="http://schemas.microsoft.com/office/drawing/2014/main" id="{108E661E-C75F-4959-8F74-7A9D97D5798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06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548217"/>
    <xdr:sp macro="" textlink="">
      <xdr:nvSpPr>
        <xdr:cNvPr id="212" name="AutoShape 1" descr="Obrok, s katerim odplačujete kredit">
          <a:extLst>
            <a:ext uri="{FF2B5EF4-FFF2-40B4-BE49-F238E27FC236}">
              <a16:creationId xmlns:a16="http://schemas.microsoft.com/office/drawing/2014/main" id="{CAC0456D-B1A6-4B89-97D5-BC7AC05F383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25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548217"/>
    <xdr:sp macro="" textlink="">
      <xdr:nvSpPr>
        <xdr:cNvPr id="213" name="AutoShape 1" descr="Obrok, s katerim odplačujete kredit">
          <a:extLst>
            <a:ext uri="{FF2B5EF4-FFF2-40B4-BE49-F238E27FC236}">
              <a16:creationId xmlns:a16="http://schemas.microsoft.com/office/drawing/2014/main" id="{6B81C8C7-7036-4855-A4FF-2ACE82540A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44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14" name="AutoShape 1" descr="Obrok, s katerim odplačujete kredit">
          <a:extLst>
            <a:ext uri="{FF2B5EF4-FFF2-40B4-BE49-F238E27FC236}">
              <a16:creationId xmlns:a16="http://schemas.microsoft.com/office/drawing/2014/main" id="{515B6819-8194-4D92-AA5E-8F2A5CABCCF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15" name="AutoShape 1" descr="Obrok, s katerim odplačujete kredit">
          <a:extLst>
            <a:ext uri="{FF2B5EF4-FFF2-40B4-BE49-F238E27FC236}">
              <a16:creationId xmlns:a16="http://schemas.microsoft.com/office/drawing/2014/main" id="{E15218F6-8439-4F60-BAB1-85529AE2C83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16" name="AutoShape 1" descr="Obrok, s katerim odplačujete kredit">
          <a:extLst>
            <a:ext uri="{FF2B5EF4-FFF2-40B4-BE49-F238E27FC236}">
              <a16:creationId xmlns:a16="http://schemas.microsoft.com/office/drawing/2014/main" id="{C9E81912-9EE8-4C12-936E-6A6D43ECC47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17" name="AutoShape 1" descr="Obrok, s katerim odplačujete kredit">
          <a:extLst>
            <a:ext uri="{FF2B5EF4-FFF2-40B4-BE49-F238E27FC236}">
              <a16:creationId xmlns:a16="http://schemas.microsoft.com/office/drawing/2014/main" id="{BDAF6AC1-E5F9-4162-8B9E-3F371028391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18" name="AutoShape 1" descr="Obrok, s katerim odplačujete kredit">
          <a:extLst>
            <a:ext uri="{FF2B5EF4-FFF2-40B4-BE49-F238E27FC236}">
              <a16:creationId xmlns:a16="http://schemas.microsoft.com/office/drawing/2014/main" id="{2CC7F1B7-2DA6-431C-93A9-483785E5051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19" name="AutoShape 1" descr="Obrok, s katerim odplačujete kredit">
          <a:extLst>
            <a:ext uri="{FF2B5EF4-FFF2-40B4-BE49-F238E27FC236}">
              <a16:creationId xmlns:a16="http://schemas.microsoft.com/office/drawing/2014/main" id="{CFFEDAB1-5A26-40BA-8055-5C332C0775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0" name="AutoShape 1" descr="Obrok, s katerim odplačujete kredit">
          <a:extLst>
            <a:ext uri="{FF2B5EF4-FFF2-40B4-BE49-F238E27FC236}">
              <a16:creationId xmlns:a16="http://schemas.microsoft.com/office/drawing/2014/main" id="{C68E6D36-4793-4929-86DE-4291DE427BC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1" name="AutoShape 1" descr="Obrok, s katerim odplačujete kredit">
          <a:extLst>
            <a:ext uri="{FF2B5EF4-FFF2-40B4-BE49-F238E27FC236}">
              <a16:creationId xmlns:a16="http://schemas.microsoft.com/office/drawing/2014/main" id="{303EF830-0892-4DCE-BA9A-6316C6929B4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2" name="AutoShape 1" descr="Obrok, s katerim odplačujete kredit">
          <a:extLst>
            <a:ext uri="{FF2B5EF4-FFF2-40B4-BE49-F238E27FC236}">
              <a16:creationId xmlns:a16="http://schemas.microsoft.com/office/drawing/2014/main" id="{4E52820A-B8DE-40AB-B6C2-C6AAB032304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3" name="AutoShape 1" descr="Obrok, s katerim odplačujete kredit">
          <a:extLst>
            <a:ext uri="{FF2B5EF4-FFF2-40B4-BE49-F238E27FC236}">
              <a16:creationId xmlns:a16="http://schemas.microsoft.com/office/drawing/2014/main" id="{CCD85404-29D1-4C5D-8A4F-A62A31B44A9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4" name="AutoShape 1" descr="Obrok, s katerim odplačujete kredit">
          <a:extLst>
            <a:ext uri="{FF2B5EF4-FFF2-40B4-BE49-F238E27FC236}">
              <a16:creationId xmlns:a16="http://schemas.microsoft.com/office/drawing/2014/main" id="{460BCCE8-A335-4C83-AF7B-91C170D512C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5" name="AutoShape 1" descr="Obrok, s katerim odplačujete kredit">
          <a:extLst>
            <a:ext uri="{FF2B5EF4-FFF2-40B4-BE49-F238E27FC236}">
              <a16:creationId xmlns:a16="http://schemas.microsoft.com/office/drawing/2014/main" id="{E5450980-0707-4BBE-B5F6-2CC1DEF1200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6" name="AutoShape 1" descr="Obrok, s katerim odplačujete kredit">
          <a:extLst>
            <a:ext uri="{FF2B5EF4-FFF2-40B4-BE49-F238E27FC236}">
              <a16:creationId xmlns:a16="http://schemas.microsoft.com/office/drawing/2014/main" id="{75EF1A08-D9E7-474F-91F8-CE88694302A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7" name="AutoShape 1" descr="Obrok, s katerim odplačujete kredit">
          <a:extLst>
            <a:ext uri="{FF2B5EF4-FFF2-40B4-BE49-F238E27FC236}">
              <a16:creationId xmlns:a16="http://schemas.microsoft.com/office/drawing/2014/main" id="{DFF52D47-97FE-4A2D-8EF4-521FFF360F6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8" name="AutoShape 1" descr="Obrok, s katerim odplačujete kredit">
          <a:extLst>
            <a:ext uri="{FF2B5EF4-FFF2-40B4-BE49-F238E27FC236}">
              <a16:creationId xmlns:a16="http://schemas.microsoft.com/office/drawing/2014/main" id="{71EC0147-AFB1-4156-81D3-1EF724E39EA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29" name="AutoShape 1" descr="Obrok, s katerim odplačujete kredit">
          <a:extLst>
            <a:ext uri="{FF2B5EF4-FFF2-40B4-BE49-F238E27FC236}">
              <a16:creationId xmlns:a16="http://schemas.microsoft.com/office/drawing/2014/main" id="{2C71F12D-1A84-4777-BBBC-8E5BFB5EFE6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0" name="AutoShape 1" descr="Obrok, s katerim odplačujete kredit">
          <a:extLst>
            <a:ext uri="{FF2B5EF4-FFF2-40B4-BE49-F238E27FC236}">
              <a16:creationId xmlns:a16="http://schemas.microsoft.com/office/drawing/2014/main" id="{556B40F3-4BE1-4126-8EEA-C4A8E9432BE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1" name="AutoShape 1" descr="Obrok, s katerim odplačujete kredit">
          <a:extLst>
            <a:ext uri="{FF2B5EF4-FFF2-40B4-BE49-F238E27FC236}">
              <a16:creationId xmlns:a16="http://schemas.microsoft.com/office/drawing/2014/main" id="{802AAB32-2FBA-4CDB-94D0-77842630C6F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2" name="AutoShape 1" descr="Obrok, s katerim odplačujete kredit">
          <a:extLst>
            <a:ext uri="{FF2B5EF4-FFF2-40B4-BE49-F238E27FC236}">
              <a16:creationId xmlns:a16="http://schemas.microsoft.com/office/drawing/2014/main" id="{7F258C28-F72B-46D3-8063-18E034C7A7C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3" name="AutoShape 1" descr="Obrok, s katerim odplačujete kredit">
          <a:extLst>
            <a:ext uri="{FF2B5EF4-FFF2-40B4-BE49-F238E27FC236}">
              <a16:creationId xmlns:a16="http://schemas.microsoft.com/office/drawing/2014/main" id="{382E0908-BBB8-49AA-B16D-9639AA857E6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4" name="AutoShape 1" descr="Obrok, s katerim odplačujete kredit">
          <a:extLst>
            <a:ext uri="{FF2B5EF4-FFF2-40B4-BE49-F238E27FC236}">
              <a16:creationId xmlns:a16="http://schemas.microsoft.com/office/drawing/2014/main" id="{612FE02D-0720-4EF7-B2AD-5C6D328E09F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5" name="AutoShape 1" descr="Obrok, s katerim odplačujete kredit">
          <a:extLst>
            <a:ext uri="{FF2B5EF4-FFF2-40B4-BE49-F238E27FC236}">
              <a16:creationId xmlns:a16="http://schemas.microsoft.com/office/drawing/2014/main" id="{DB41C5A6-EDAF-4CBA-BF14-A806D4F42B1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6" name="AutoShape 1" descr="Obrok, s katerim odplačujete kredit">
          <a:extLst>
            <a:ext uri="{FF2B5EF4-FFF2-40B4-BE49-F238E27FC236}">
              <a16:creationId xmlns:a16="http://schemas.microsoft.com/office/drawing/2014/main" id="{89F3AD7F-94FD-4FB0-88EF-FF77F8B6796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7" name="AutoShape 1" descr="Obrok, s katerim odplačujete kredit">
          <a:extLst>
            <a:ext uri="{FF2B5EF4-FFF2-40B4-BE49-F238E27FC236}">
              <a16:creationId xmlns:a16="http://schemas.microsoft.com/office/drawing/2014/main" id="{E4D245C4-269C-483B-A0E5-3DAB0BEAE0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8" name="AutoShape 1" descr="Obrok, s katerim odplačujete kredit">
          <a:extLst>
            <a:ext uri="{FF2B5EF4-FFF2-40B4-BE49-F238E27FC236}">
              <a16:creationId xmlns:a16="http://schemas.microsoft.com/office/drawing/2014/main" id="{D3DCA45C-9AB0-4C13-8BE4-2A42FCF9FBB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39" name="AutoShape 1" descr="Obrok, s katerim odplačujete kredit">
          <a:extLst>
            <a:ext uri="{FF2B5EF4-FFF2-40B4-BE49-F238E27FC236}">
              <a16:creationId xmlns:a16="http://schemas.microsoft.com/office/drawing/2014/main" id="{A910E108-0144-46CA-9D34-89486404169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0" name="AutoShape 1" descr="Obrok, s katerim odplačujete kredit">
          <a:extLst>
            <a:ext uri="{FF2B5EF4-FFF2-40B4-BE49-F238E27FC236}">
              <a16:creationId xmlns:a16="http://schemas.microsoft.com/office/drawing/2014/main" id="{0F39FA56-0B0D-4267-A4BA-2C0172C1AEC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1" name="AutoShape 1" descr="Obrok, s katerim odplačujete kredit">
          <a:extLst>
            <a:ext uri="{FF2B5EF4-FFF2-40B4-BE49-F238E27FC236}">
              <a16:creationId xmlns:a16="http://schemas.microsoft.com/office/drawing/2014/main" id="{FF0AF96D-4498-4A60-9EFD-134C0BC623A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2" name="AutoShape 1" descr="Obrok, s katerim odplačujete kredit">
          <a:extLst>
            <a:ext uri="{FF2B5EF4-FFF2-40B4-BE49-F238E27FC236}">
              <a16:creationId xmlns:a16="http://schemas.microsoft.com/office/drawing/2014/main" id="{78095778-C69A-4177-A6D4-9E0171704FD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3" name="AutoShape 1" descr="Obrok, s katerim odplačujete kredit">
          <a:extLst>
            <a:ext uri="{FF2B5EF4-FFF2-40B4-BE49-F238E27FC236}">
              <a16:creationId xmlns:a16="http://schemas.microsoft.com/office/drawing/2014/main" id="{00FAC46F-EDE2-48E0-8ED3-96A3B50F8FC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4" name="AutoShape 1" descr="Obrok, s katerim odplačujete kredit">
          <a:extLst>
            <a:ext uri="{FF2B5EF4-FFF2-40B4-BE49-F238E27FC236}">
              <a16:creationId xmlns:a16="http://schemas.microsoft.com/office/drawing/2014/main" id="{4C07FF1E-6035-4D71-82FB-4FFA15D8AE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5" name="AutoShape 1" descr="Obrok, s katerim odplačujete kredit">
          <a:extLst>
            <a:ext uri="{FF2B5EF4-FFF2-40B4-BE49-F238E27FC236}">
              <a16:creationId xmlns:a16="http://schemas.microsoft.com/office/drawing/2014/main" id="{A445138E-98CB-4544-A7E9-85951AE3885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6" name="AutoShape 1" descr="Obrok, s katerim odplačujete kredit">
          <a:extLst>
            <a:ext uri="{FF2B5EF4-FFF2-40B4-BE49-F238E27FC236}">
              <a16:creationId xmlns:a16="http://schemas.microsoft.com/office/drawing/2014/main" id="{86FFADB5-2518-4F39-8A84-A917CF08ABC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7" name="AutoShape 1" descr="Obrok, s katerim odplačujete kredit">
          <a:extLst>
            <a:ext uri="{FF2B5EF4-FFF2-40B4-BE49-F238E27FC236}">
              <a16:creationId xmlns:a16="http://schemas.microsoft.com/office/drawing/2014/main" id="{025674EC-C1FE-4CBC-B994-3D79EE0A885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8" name="AutoShape 1" descr="Obrok, s katerim odplačujete kredit">
          <a:extLst>
            <a:ext uri="{FF2B5EF4-FFF2-40B4-BE49-F238E27FC236}">
              <a16:creationId xmlns:a16="http://schemas.microsoft.com/office/drawing/2014/main" id="{74764E78-370F-46D3-B37D-F71714EA250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49" name="AutoShape 1" descr="Obrok, s katerim odplačujete kredit">
          <a:extLst>
            <a:ext uri="{FF2B5EF4-FFF2-40B4-BE49-F238E27FC236}">
              <a16:creationId xmlns:a16="http://schemas.microsoft.com/office/drawing/2014/main" id="{7D9C9D80-F30E-4B8D-A7AF-959789DD596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0" name="AutoShape 1" descr="Obrok, s katerim odplačujete kredit">
          <a:extLst>
            <a:ext uri="{FF2B5EF4-FFF2-40B4-BE49-F238E27FC236}">
              <a16:creationId xmlns:a16="http://schemas.microsoft.com/office/drawing/2014/main" id="{BB97754D-3579-453F-BDA4-653DFF01A76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1" name="AutoShape 1" descr="Obrok, s katerim odplačujete kredit">
          <a:extLst>
            <a:ext uri="{FF2B5EF4-FFF2-40B4-BE49-F238E27FC236}">
              <a16:creationId xmlns:a16="http://schemas.microsoft.com/office/drawing/2014/main" id="{E7169F7C-6BF2-428F-B347-FDE917181FE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2" name="AutoShape 1" descr="Obrok, s katerim odplačujete kredit">
          <a:extLst>
            <a:ext uri="{FF2B5EF4-FFF2-40B4-BE49-F238E27FC236}">
              <a16:creationId xmlns:a16="http://schemas.microsoft.com/office/drawing/2014/main" id="{D1D23237-21B8-40DF-9A28-8E2A1272646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3" name="AutoShape 1" descr="Obrok, s katerim odplačujete kredit">
          <a:extLst>
            <a:ext uri="{FF2B5EF4-FFF2-40B4-BE49-F238E27FC236}">
              <a16:creationId xmlns:a16="http://schemas.microsoft.com/office/drawing/2014/main" id="{2BD93DAE-3E7B-4C8F-975B-99A8248F44E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4" name="AutoShape 1" descr="Obrok, s katerim odplačujete kredit">
          <a:extLst>
            <a:ext uri="{FF2B5EF4-FFF2-40B4-BE49-F238E27FC236}">
              <a16:creationId xmlns:a16="http://schemas.microsoft.com/office/drawing/2014/main" id="{82F0C89B-06C6-47E7-9A80-02DCCF8E4C8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5" name="AutoShape 1" descr="Obrok, s katerim odplačujete kredit">
          <a:extLst>
            <a:ext uri="{FF2B5EF4-FFF2-40B4-BE49-F238E27FC236}">
              <a16:creationId xmlns:a16="http://schemas.microsoft.com/office/drawing/2014/main" id="{C7281515-7272-4B32-8FFE-40BFF17D55E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6" name="AutoShape 1" descr="Obrok, s katerim odplačujete kredit">
          <a:extLst>
            <a:ext uri="{FF2B5EF4-FFF2-40B4-BE49-F238E27FC236}">
              <a16:creationId xmlns:a16="http://schemas.microsoft.com/office/drawing/2014/main" id="{1C8F3C08-A04A-4FB6-AF1B-09B38EF7654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7" name="AutoShape 1" descr="Obrok, s katerim odplačujete kredit">
          <a:extLst>
            <a:ext uri="{FF2B5EF4-FFF2-40B4-BE49-F238E27FC236}">
              <a16:creationId xmlns:a16="http://schemas.microsoft.com/office/drawing/2014/main" id="{DF8A922A-240C-487C-9E0D-1FF40B1F1DF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8" name="AutoShape 1" descr="Obrok, s katerim odplačujete kredit">
          <a:extLst>
            <a:ext uri="{FF2B5EF4-FFF2-40B4-BE49-F238E27FC236}">
              <a16:creationId xmlns:a16="http://schemas.microsoft.com/office/drawing/2014/main" id="{8CE5A651-3B5D-4222-853F-B1DB7C146A2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59" name="AutoShape 1" descr="Obrok, s katerim odplačujete kredit">
          <a:extLst>
            <a:ext uri="{FF2B5EF4-FFF2-40B4-BE49-F238E27FC236}">
              <a16:creationId xmlns:a16="http://schemas.microsoft.com/office/drawing/2014/main" id="{A872E13B-001A-4348-92D6-37996F14F38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0" name="AutoShape 1" descr="Obrok, s katerim odplačujete kredit">
          <a:extLst>
            <a:ext uri="{FF2B5EF4-FFF2-40B4-BE49-F238E27FC236}">
              <a16:creationId xmlns:a16="http://schemas.microsoft.com/office/drawing/2014/main" id="{6248EA7F-9D33-406C-AFE2-57C843B961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1" name="AutoShape 1" descr="Obrok, s katerim odplačujete kredit">
          <a:extLst>
            <a:ext uri="{FF2B5EF4-FFF2-40B4-BE49-F238E27FC236}">
              <a16:creationId xmlns:a16="http://schemas.microsoft.com/office/drawing/2014/main" id="{7B59BFD2-87C6-460B-8819-6C85E599F93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2" name="AutoShape 1" descr="Obrok, s katerim odplačujete kredit">
          <a:extLst>
            <a:ext uri="{FF2B5EF4-FFF2-40B4-BE49-F238E27FC236}">
              <a16:creationId xmlns:a16="http://schemas.microsoft.com/office/drawing/2014/main" id="{EEC17151-E3DE-45F5-871C-0FC1F82138C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3" name="AutoShape 1" descr="Obrok, s katerim odplačujete kredit">
          <a:extLst>
            <a:ext uri="{FF2B5EF4-FFF2-40B4-BE49-F238E27FC236}">
              <a16:creationId xmlns:a16="http://schemas.microsoft.com/office/drawing/2014/main" id="{09FC04A6-2C55-457D-8F98-0569C256661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4" name="AutoShape 1" descr="Obrok, s katerim odplačujete kredit">
          <a:extLst>
            <a:ext uri="{FF2B5EF4-FFF2-40B4-BE49-F238E27FC236}">
              <a16:creationId xmlns:a16="http://schemas.microsoft.com/office/drawing/2014/main" id="{B54D0F87-3A55-4D42-A213-1B998D06E47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5" name="AutoShape 1" descr="Obrok, s katerim odplačujete kredit">
          <a:extLst>
            <a:ext uri="{FF2B5EF4-FFF2-40B4-BE49-F238E27FC236}">
              <a16:creationId xmlns:a16="http://schemas.microsoft.com/office/drawing/2014/main" id="{D988C99F-5C55-4EC5-9AC3-1CA0AC0C0C0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6" name="AutoShape 1" descr="Obrok, s katerim odplačujete kredit">
          <a:extLst>
            <a:ext uri="{FF2B5EF4-FFF2-40B4-BE49-F238E27FC236}">
              <a16:creationId xmlns:a16="http://schemas.microsoft.com/office/drawing/2014/main" id="{80962328-BA96-4DED-85BA-9D3AF14DF14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7" name="AutoShape 1" descr="Obrok, s katerim odplačujete kredit">
          <a:extLst>
            <a:ext uri="{FF2B5EF4-FFF2-40B4-BE49-F238E27FC236}">
              <a16:creationId xmlns:a16="http://schemas.microsoft.com/office/drawing/2014/main" id="{A10652AF-8703-41C3-A856-F09520B5CE1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8" name="AutoShape 1" descr="Obrok, s katerim odplačujete kredit">
          <a:extLst>
            <a:ext uri="{FF2B5EF4-FFF2-40B4-BE49-F238E27FC236}">
              <a16:creationId xmlns:a16="http://schemas.microsoft.com/office/drawing/2014/main" id="{D3909687-17A3-42E0-8386-B7D3FF053C1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69" name="AutoShape 1" descr="Obrok, s katerim odplačujete kredit">
          <a:extLst>
            <a:ext uri="{FF2B5EF4-FFF2-40B4-BE49-F238E27FC236}">
              <a16:creationId xmlns:a16="http://schemas.microsoft.com/office/drawing/2014/main" id="{C3452D05-9B69-4F68-B228-6A938E0091B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0" name="AutoShape 1" descr="Obrok, s katerim odplačujete kredit">
          <a:extLst>
            <a:ext uri="{FF2B5EF4-FFF2-40B4-BE49-F238E27FC236}">
              <a16:creationId xmlns:a16="http://schemas.microsoft.com/office/drawing/2014/main" id="{C21F03F4-8821-4849-9A92-11254CDC02E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1" name="AutoShape 1" descr="Obrok, s katerim odplačujete kredit">
          <a:extLst>
            <a:ext uri="{FF2B5EF4-FFF2-40B4-BE49-F238E27FC236}">
              <a16:creationId xmlns:a16="http://schemas.microsoft.com/office/drawing/2014/main" id="{42F97442-142B-4A42-A0B4-D21C7763C0F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2" name="AutoShape 1" descr="Obrok, s katerim odplačujete kredit">
          <a:extLst>
            <a:ext uri="{FF2B5EF4-FFF2-40B4-BE49-F238E27FC236}">
              <a16:creationId xmlns:a16="http://schemas.microsoft.com/office/drawing/2014/main" id="{B4755B53-DF50-4673-A8FE-DC7CA2B9D55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3" name="AutoShape 1" descr="Obrok, s katerim odplačujete kredit">
          <a:extLst>
            <a:ext uri="{FF2B5EF4-FFF2-40B4-BE49-F238E27FC236}">
              <a16:creationId xmlns:a16="http://schemas.microsoft.com/office/drawing/2014/main" id="{2AB1B311-16BD-45AF-A0E8-BDFC2AE031F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4" name="AutoShape 1" descr="Obrok, s katerim odplačujete kredit">
          <a:extLst>
            <a:ext uri="{FF2B5EF4-FFF2-40B4-BE49-F238E27FC236}">
              <a16:creationId xmlns:a16="http://schemas.microsoft.com/office/drawing/2014/main" id="{E58059EC-3111-4517-83B8-A9B727E666E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5" name="AutoShape 1" descr="Obrok, s katerim odplačujete kredit">
          <a:extLst>
            <a:ext uri="{FF2B5EF4-FFF2-40B4-BE49-F238E27FC236}">
              <a16:creationId xmlns:a16="http://schemas.microsoft.com/office/drawing/2014/main" id="{80D1473E-D61A-4B7E-9076-31229C23E20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6" name="AutoShape 1" descr="Obrok, s katerim odplačujete kredit">
          <a:extLst>
            <a:ext uri="{FF2B5EF4-FFF2-40B4-BE49-F238E27FC236}">
              <a16:creationId xmlns:a16="http://schemas.microsoft.com/office/drawing/2014/main" id="{A599DAE7-0473-42E4-893A-29FB8374C1A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7" name="AutoShape 1" descr="Obrok, s katerim odplačujete kredit">
          <a:extLst>
            <a:ext uri="{FF2B5EF4-FFF2-40B4-BE49-F238E27FC236}">
              <a16:creationId xmlns:a16="http://schemas.microsoft.com/office/drawing/2014/main" id="{25A7598F-7715-4E5F-9548-C4BD36F7922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8" name="AutoShape 1" descr="Obrok, s katerim odplačujete kredit">
          <a:extLst>
            <a:ext uri="{FF2B5EF4-FFF2-40B4-BE49-F238E27FC236}">
              <a16:creationId xmlns:a16="http://schemas.microsoft.com/office/drawing/2014/main" id="{FFE69268-682E-44E3-8180-D4E21C06FAE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79" name="AutoShape 1" descr="Obrok, s katerim odplačujete kredit">
          <a:extLst>
            <a:ext uri="{FF2B5EF4-FFF2-40B4-BE49-F238E27FC236}">
              <a16:creationId xmlns:a16="http://schemas.microsoft.com/office/drawing/2014/main" id="{B66335C7-ADD2-4BAD-8E21-38C3E21DF6A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0" name="AutoShape 1" descr="Obrok, s katerim odplačujete kredit">
          <a:extLst>
            <a:ext uri="{FF2B5EF4-FFF2-40B4-BE49-F238E27FC236}">
              <a16:creationId xmlns:a16="http://schemas.microsoft.com/office/drawing/2014/main" id="{71774C2C-5DBD-4BA8-A8F4-16C58164C75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1" name="AutoShape 1" descr="Obrok, s katerim odplačujete kredit">
          <a:extLst>
            <a:ext uri="{FF2B5EF4-FFF2-40B4-BE49-F238E27FC236}">
              <a16:creationId xmlns:a16="http://schemas.microsoft.com/office/drawing/2014/main" id="{9FFC2318-B58A-4BDF-B0C7-EE2E165879F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2" name="AutoShape 1" descr="Obrok, s katerim odplačujete kredit">
          <a:extLst>
            <a:ext uri="{FF2B5EF4-FFF2-40B4-BE49-F238E27FC236}">
              <a16:creationId xmlns:a16="http://schemas.microsoft.com/office/drawing/2014/main" id="{615F0E40-C0AE-4744-B562-6AA6B646C70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3" name="AutoShape 1" descr="Obrok, s katerim odplačujete kredit">
          <a:extLst>
            <a:ext uri="{FF2B5EF4-FFF2-40B4-BE49-F238E27FC236}">
              <a16:creationId xmlns:a16="http://schemas.microsoft.com/office/drawing/2014/main" id="{53C1AA8E-B4F4-4708-B4E2-71F16F8959F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4" name="AutoShape 1" descr="Obrok, s katerim odplačujete kredit">
          <a:extLst>
            <a:ext uri="{FF2B5EF4-FFF2-40B4-BE49-F238E27FC236}">
              <a16:creationId xmlns:a16="http://schemas.microsoft.com/office/drawing/2014/main" id="{2C89489C-B813-449D-AC24-51CA593EA47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5" name="AutoShape 1" descr="Obrok, s katerim odplačujete kredit">
          <a:extLst>
            <a:ext uri="{FF2B5EF4-FFF2-40B4-BE49-F238E27FC236}">
              <a16:creationId xmlns:a16="http://schemas.microsoft.com/office/drawing/2014/main" id="{28F78AE3-1A20-4557-A7DA-24951CF775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6" name="AutoShape 1" descr="Obrok, s katerim odplačujete kredit">
          <a:extLst>
            <a:ext uri="{FF2B5EF4-FFF2-40B4-BE49-F238E27FC236}">
              <a16:creationId xmlns:a16="http://schemas.microsoft.com/office/drawing/2014/main" id="{DE28A2FA-7FEA-40ED-BC19-65E71E5569A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7" name="AutoShape 1" descr="Obrok, s katerim odplačujete kredit">
          <a:extLst>
            <a:ext uri="{FF2B5EF4-FFF2-40B4-BE49-F238E27FC236}">
              <a16:creationId xmlns:a16="http://schemas.microsoft.com/office/drawing/2014/main" id="{5D24DFE8-6B51-45EB-9609-BCAA8470637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8" name="AutoShape 1" descr="Obrok, s katerim odplačujete kredit">
          <a:extLst>
            <a:ext uri="{FF2B5EF4-FFF2-40B4-BE49-F238E27FC236}">
              <a16:creationId xmlns:a16="http://schemas.microsoft.com/office/drawing/2014/main" id="{C5CE30E1-2291-41FF-A809-7C6AD4CAA39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89" name="AutoShape 1" descr="Obrok, s katerim odplačujete kredit">
          <a:extLst>
            <a:ext uri="{FF2B5EF4-FFF2-40B4-BE49-F238E27FC236}">
              <a16:creationId xmlns:a16="http://schemas.microsoft.com/office/drawing/2014/main" id="{02D97870-70A1-4AE5-AA63-4B7ED2DD6BD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0" name="AutoShape 1" descr="Obrok, s katerim odplačujete kredit">
          <a:extLst>
            <a:ext uri="{FF2B5EF4-FFF2-40B4-BE49-F238E27FC236}">
              <a16:creationId xmlns:a16="http://schemas.microsoft.com/office/drawing/2014/main" id="{06055315-2B28-48A3-BE10-4E07EF909DD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1" name="AutoShape 1" descr="Obrok, s katerim odplačujete kredit">
          <a:extLst>
            <a:ext uri="{FF2B5EF4-FFF2-40B4-BE49-F238E27FC236}">
              <a16:creationId xmlns:a16="http://schemas.microsoft.com/office/drawing/2014/main" id="{43A9B62B-06F0-4C28-8558-45C2396553A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2" name="AutoShape 1" descr="Obrok, s katerim odplačujete kredit">
          <a:extLst>
            <a:ext uri="{FF2B5EF4-FFF2-40B4-BE49-F238E27FC236}">
              <a16:creationId xmlns:a16="http://schemas.microsoft.com/office/drawing/2014/main" id="{4D09A76F-8C7B-4462-ACA0-1F9D62A40E3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3" name="AutoShape 1" descr="Obrok, s katerim odplačujete kredit">
          <a:extLst>
            <a:ext uri="{FF2B5EF4-FFF2-40B4-BE49-F238E27FC236}">
              <a16:creationId xmlns:a16="http://schemas.microsoft.com/office/drawing/2014/main" id="{F6CD84FF-46E1-4E95-BC11-43FE6B021EB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4" name="AutoShape 1" descr="Obrok, s katerim odplačujete kredit">
          <a:extLst>
            <a:ext uri="{FF2B5EF4-FFF2-40B4-BE49-F238E27FC236}">
              <a16:creationId xmlns:a16="http://schemas.microsoft.com/office/drawing/2014/main" id="{664EFD7E-971F-46F8-B44D-730A0712D33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5" name="AutoShape 1" descr="Obrok, s katerim odplačujete kredit">
          <a:extLst>
            <a:ext uri="{FF2B5EF4-FFF2-40B4-BE49-F238E27FC236}">
              <a16:creationId xmlns:a16="http://schemas.microsoft.com/office/drawing/2014/main" id="{F66BABFD-C1BD-4755-A70E-C4933A4B7FE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6" name="AutoShape 1" descr="Obrok, s katerim odplačujete kredit">
          <a:extLst>
            <a:ext uri="{FF2B5EF4-FFF2-40B4-BE49-F238E27FC236}">
              <a16:creationId xmlns:a16="http://schemas.microsoft.com/office/drawing/2014/main" id="{EA248F0E-2BB0-43E5-B38F-092BAC0D986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7" name="AutoShape 1" descr="Obrok, s katerim odplačujete kredit">
          <a:extLst>
            <a:ext uri="{FF2B5EF4-FFF2-40B4-BE49-F238E27FC236}">
              <a16:creationId xmlns:a16="http://schemas.microsoft.com/office/drawing/2014/main" id="{9752BDF8-EEE4-4A3C-AC60-65EAC6C01BA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8" name="AutoShape 1" descr="Obrok, s katerim odplačujete kredit">
          <a:extLst>
            <a:ext uri="{FF2B5EF4-FFF2-40B4-BE49-F238E27FC236}">
              <a16:creationId xmlns:a16="http://schemas.microsoft.com/office/drawing/2014/main" id="{572AE52B-E475-4E6E-AE17-DD3F95512C3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299" name="AutoShape 1" descr="Obrok, s katerim odplačujete kredit">
          <a:extLst>
            <a:ext uri="{FF2B5EF4-FFF2-40B4-BE49-F238E27FC236}">
              <a16:creationId xmlns:a16="http://schemas.microsoft.com/office/drawing/2014/main" id="{FC321701-4071-46D2-BC81-198C442794B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0" name="AutoShape 1" descr="Obrok, s katerim odplačujete kredit">
          <a:extLst>
            <a:ext uri="{FF2B5EF4-FFF2-40B4-BE49-F238E27FC236}">
              <a16:creationId xmlns:a16="http://schemas.microsoft.com/office/drawing/2014/main" id="{8E3C4F04-B715-41A2-A089-0278BB62083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1" name="AutoShape 1" descr="Obrok, s katerim odplačujete kredit">
          <a:extLst>
            <a:ext uri="{FF2B5EF4-FFF2-40B4-BE49-F238E27FC236}">
              <a16:creationId xmlns:a16="http://schemas.microsoft.com/office/drawing/2014/main" id="{B028CDBC-19D3-4C4F-8744-38134CD9B61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2" name="AutoShape 1" descr="Obrok, s katerim odplačujete kredit">
          <a:extLst>
            <a:ext uri="{FF2B5EF4-FFF2-40B4-BE49-F238E27FC236}">
              <a16:creationId xmlns:a16="http://schemas.microsoft.com/office/drawing/2014/main" id="{636FC113-691C-4212-B018-5494DBFF1D2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3" name="AutoShape 1" descr="Obrok, s katerim odplačujete kredit">
          <a:extLst>
            <a:ext uri="{FF2B5EF4-FFF2-40B4-BE49-F238E27FC236}">
              <a16:creationId xmlns:a16="http://schemas.microsoft.com/office/drawing/2014/main" id="{6833B6E4-9013-4F63-9CC2-6198739E982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4" name="AutoShape 1" descr="Obrok, s katerim odplačujete kredit">
          <a:extLst>
            <a:ext uri="{FF2B5EF4-FFF2-40B4-BE49-F238E27FC236}">
              <a16:creationId xmlns:a16="http://schemas.microsoft.com/office/drawing/2014/main" id="{B9B09C17-5963-47D4-8E0D-6946CAC5A48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5" name="AutoShape 1" descr="Obrok, s katerim odplačujete kredit">
          <a:extLst>
            <a:ext uri="{FF2B5EF4-FFF2-40B4-BE49-F238E27FC236}">
              <a16:creationId xmlns:a16="http://schemas.microsoft.com/office/drawing/2014/main" id="{3D6CCAC1-D0D2-4206-A9FD-B470DD612E3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6" name="AutoShape 1" descr="Obrok, s katerim odplačujete kredit">
          <a:extLst>
            <a:ext uri="{FF2B5EF4-FFF2-40B4-BE49-F238E27FC236}">
              <a16:creationId xmlns:a16="http://schemas.microsoft.com/office/drawing/2014/main" id="{DCFFB64D-C304-458C-A2EF-587FF5FE029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7" name="AutoShape 1" descr="Obrok, s katerim odplačujete kredit">
          <a:extLst>
            <a:ext uri="{FF2B5EF4-FFF2-40B4-BE49-F238E27FC236}">
              <a16:creationId xmlns:a16="http://schemas.microsoft.com/office/drawing/2014/main" id="{186A6FA3-520C-44AA-9B47-8BE772E361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548217"/>
    <xdr:sp macro="" textlink="">
      <xdr:nvSpPr>
        <xdr:cNvPr id="308" name="AutoShape 1" descr="Obrok, s katerim odplačujete kredit">
          <a:extLst>
            <a:ext uri="{FF2B5EF4-FFF2-40B4-BE49-F238E27FC236}">
              <a16:creationId xmlns:a16="http://schemas.microsoft.com/office/drawing/2014/main" id="{817DCA7A-6DE8-4699-9D5B-B2A8BB5779B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B4B4-174E-4884-AD8B-D9D119619345}">
  <dimension ref="A1:L41"/>
  <sheetViews>
    <sheetView tabSelected="1" topLeftCell="A7" workbookViewId="0">
      <selection activeCell="E4" sqref="E4"/>
    </sheetView>
  </sheetViews>
  <sheetFormatPr defaultRowHeight="15" x14ac:dyDescent="0.25"/>
  <cols>
    <col min="1" max="1" width="33.140625" customWidth="1"/>
    <col min="2" max="2" width="15.5703125" customWidth="1"/>
    <col min="3" max="3" width="12.42578125" customWidth="1"/>
    <col min="4" max="4" width="16.42578125" customWidth="1"/>
    <col min="5" max="5" width="16.5703125" customWidth="1"/>
    <col min="6" max="6" width="14" customWidth="1"/>
  </cols>
  <sheetData>
    <row r="1" spans="1:12" ht="15" customHeight="1" x14ac:dyDescent="0.25">
      <c r="A1" s="85" t="s">
        <v>101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5" customHeight="1" x14ac:dyDescent="0.25"/>
    <row r="3" spans="1:12" ht="15" customHeight="1" x14ac:dyDescent="0.25">
      <c r="A3" s="86" t="s">
        <v>102</v>
      </c>
      <c r="B3" s="86"/>
      <c r="C3" s="85"/>
      <c r="D3" s="85"/>
      <c r="E3" s="85"/>
      <c r="F3" s="85"/>
    </row>
    <row r="4" spans="1:12" ht="15" customHeight="1" x14ac:dyDescent="0.25"/>
    <row r="5" spans="1:12" ht="15" customHeight="1" x14ac:dyDescent="0.25">
      <c r="A5" s="65" t="s">
        <v>65</v>
      </c>
      <c r="B5" s="77">
        <v>55000</v>
      </c>
    </row>
    <row r="6" spans="1:12" ht="15" customHeight="1" x14ac:dyDescent="0.25">
      <c r="A6" s="65" t="s">
        <v>66</v>
      </c>
      <c r="B6" s="78">
        <f>D40+E40</f>
        <v>59296.874999999985</v>
      </c>
    </row>
    <row r="7" spans="1:12" ht="15" customHeight="1" x14ac:dyDescent="0.25">
      <c r="A7" s="65" t="s">
        <v>73</v>
      </c>
      <c r="B7" s="78">
        <f>B6-B5</f>
        <v>4296.8749999999854</v>
      </c>
    </row>
    <row r="8" spans="1:12" ht="15" customHeight="1" x14ac:dyDescent="0.25">
      <c r="A8" s="65" t="s">
        <v>67</v>
      </c>
      <c r="B8" s="66">
        <f>B9/B10</f>
        <v>6.2499999999999995E-3</v>
      </c>
    </row>
    <row r="9" spans="1:12" ht="15" customHeight="1" x14ac:dyDescent="0.25">
      <c r="A9" s="65" t="s">
        <v>68</v>
      </c>
      <c r="B9" s="67">
        <v>7.4999999999999997E-2</v>
      </c>
    </row>
    <row r="10" spans="1:12" ht="15" customHeight="1" x14ac:dyDescent="0.25">
      <c r="A10" s="65" t="s">
        <v>69</v>
      </c>
      <c r="B10" s="68">
        <v>12</v>
      </c>
    </row>
    <row r="11" spans="1:12" ht="15" customHeight="1" x14ac:dyDescent="0.25">
      <c r="A11" s="87" t="s">
        <v>70</v>
      </c>
      <c r="B11" s="69">
        <v>24</v>
      </c>
    </row>
    <row r="12" spans="1:12" ht="15" customHeight="1" x14ac:dyDescent="0.25">
      <c r="A12" s="88"/>
      <c r="B12" s="70"/>
    </row>
    <row r="13" spans="1:12" ht="15" customHeight="1" x14ac:dyDescent="0.25">
      <c r="A13" s="89"/>
      <c r="B13" s="71"/>
    </row>
    <row r="14" spans="1:12" ht="15" customHeight="1" x14ac:dyDescent="0.25">
      <c r="A14" s="72"/>
      <c r="B14" s="73"/>
    </row>
    <row r="15" spans="1:12" ht="15" customHeight="1" x14ac:dyDescent="0.25">
      <c r="A15" s="65" t="s">
        <v>71</v>
      </c>
      <c r="B15" s="65" t="s">
        <v>100</v>
      </c>
      <c r="C15" s="65" t="s">
        <v>72</v>
      </c>
      <c r="D15" s="65" t="s">
        <v>73</v>
      </c>
      <c r="E15" s="65" t="s">
        <v>74</v>
      </c>
      <c r="F15" s="65" t="s">
        <v>75</v>
      </c>
    </row>
    <row r="16" spans="1:12" x14ac:dyDescent="0.25">
      <c r="A16" s="2">
        <v>1</v>
      </c>
      <c r="B16" s="2" t="s">
        <v>99</v>
      </c>
      <c r="C16" s="74">
        <f>D16+E16</f>
        <v>2635.4166666666665</v>
      </c>
      <c r="D16" s="74">
        <f>$B$5*B8</f>
        <v>343.74999999999994</v>
      </c>
      <c r="E16" s="74">
        <f>$B$5/$B$11</f>
        <v>2291.6666666666665</v>
      </c>
      <c r="F16" s="74">
        <f>B5-E16</f>
        <v>52708.333333333336</v>
      </c>
    </row>
    <row r="17" spans="1:6" x14ac:dyDescent="0.25">
      <c r="A17" s="2">
        <v>2</v>
      </c>
      <c r="B17" s="2" t="s">
        <v>89</v>
      </c>
      <c r="C17" s="74">
        <f t="shared" ref="C17:C39" si="0">D17+E17</f>
        <v>2621.09375</v>
      </c>
      <c r="D17" s="74">
        <f t="shared" ref="D17:D39" si="1">F16*$B$8</f>
        <v>329.42708333333331</v>
      </c>
      <c r="E17" s="74">
        <f t="shared" ref="E17:E39" si="2">$B$5/$B$11</f>
        <v>2291.6666666666665</v>
      </c>
      <c r="F17" s="74">
        <f>F16-E17</f>
        <v>50416.666666666672</v>
      </c>
    </row>
    <row r="18" spans="1:6" x14ac:dyDescent="0.25">
      <c r="A18" s="2">
        <v>3</v>
      </c>
      <c r="B18" s="2" t="s">
        <v>90</v>
      </c>
      <c r="C18" s="74">
        <f t="shared" si="0"/>
        <v>2606.770833333333</v>
      </c>
      <c r="D18" s="74">
        <f t="shared" si="1"/>
        <v>315.10416666666669</v>
      </c>
      <c r="E18" s="74">
        <f t="shared" si="2"/>
        <v>2291.6666666666665</v>
      </c>
      <c r="F18" s="74">
        <f t="shared" ref="F18:F39" si="3">F17-E18</f>
        <v>48125.000000000007</v>
      </c>
    </row>
    <row r="19" spans="1:6" x14ac:dyDescent="0.25">
      <c r="A19" s="2">
        <v>4</v>
      </c>
      <c r="B19" s="2" t="s">
        <v>91</v>
      </c>
      <c r="C19" s="74">
        <f t="shared" si="0"/>
        <v>2592.4479166666665</v>
      </c>
      <c r="D19" s="74">
        <f t="shared" si="1"/>
        <v>300.78125</v>
      </c>
      <c r="E19" s="74">
        <f t="shared" si="2"/>
        <v>2291.6666666666665</v>
      </c>
      <c r="F19" s="74">
        <f t="shared" si="3"/>
        <v>45833.333333333343</v>
      </c>
    </row>
    <row r="20" spans="1:6" x14ac:dyDescent="0.25">
      <c r="A20" s="2">
        <v>5</v>
      </c>
      <c r="B20" s="2" t="s">
        <v>92</v>
      </c>
      <c r="C20" s="74">
        <f t="shared" si="0"/>
        <v>2578.125</v>
      </c>
      <c r="D20" s="74">
        <f t="shared" si="1"/>
        <v>286.45833333333337</v>
      </c>
      <c r="E20" s="74">
        <f t="shared" si="2"/>
        <v>2291.6666666666665</v>
      </c>
      <c r="F20" s="74">
        <f t="shared" si="3"/>
        <v>43541.666666666679</v>
      </c>
    </row>
    <row r="21" spans="1:6" x14ac:dyDescent="0.25">
      <c r="A21" s="2">
        <v>6</v>
      </c>
      <c r="B21" s="2" t="s">
        <v>93</v>
      </c>
      <c r="C21" s="74">
        <f t="shared" si="0"/>
        <v>2563.802083333333</v>
      </c>
      <c r="D21" s="74">
        <f t="shared" si="1"/>
        <v>272.13541666666674</v>
      </c>
      <c r="E21" s="74">
        <f t="shared" si="2"/>
        <v>2291.6666666666665</v>
      </c>
      <c r="F21" s="74">
        <f t="shared" si="3"/>
        <v>41250.000000000015</v>
      </c>
    </row>
    <row r="22" spans="1:6" x14ac:dyDescent="0.25">
      <c r="A22" s="2">
        <v>7</v>
      </c>
      <c r="B22" s="2" t="s">
        <v>94</v>
      </c>
      <c r="C22" s="74">
        <f t="shared" si="0"/>
        <v>2549.4791666666665</v>
      </c>
      <c r="D22" s="74">
        <f t="shared" si="1"/>
        <v>257.81250000000006</v>
      </c>
      <c r="E22" s="74">
        <f t="shared" si="2"/>
        <v>2291.6666666666665</v>
      </c>
      <c r="F22" s="74">
        <f t="shared" si="3"/>
        <v>38958.33333333335</v>
      </c>
    </row>
    <row r="23" spans="1:6" x14ac:dyDescent="0.25">
      <c r="A23" s="2">
        <v>8</v>
      </c>
      <c r="B23" s="2" t="s">
        <v>95</v>
      </c>
      <c r="C23" s="74">
        <f t="shared" si="0"/>
        <v>2535.15625</v>
      </c>
      <c r="D23" s="74">
        <f t="shared" si="1"/>
        <v>243.48958333333343</v>
      </c>
      <c r="E23" s="74">
        <f t="shared" si="2"/>
        <v>2291.6666666666665</v>
      </c>
      <c r="F23" s="74">
        <f t="shared" si="3"/>
        <v>36666.666666666686</v>
      </c>
    </row>
    <row r="24" spans="1:6" x14ac:dyDescent="0.25">
      <c r="A24" s="2">
        <v>9</v>
      </c>
      <c r="B24" s="2" t="s">
        <v>58</v>
      </c>
      <c r="C24" s="74">
        <f t="shared" si="0"/>
        <v>2520.8333333333335</v>
      </c>
      <c r="D24" s="74">
        <f t="shared" si="1"/>
        <v>229.16666666666677</v>
      </c>
      <c r="E24" s="74">
        <f t="shared" si="2"/>
        <v>2291.6666666666665</v>
      </c>
      <c r="F24" s="74">
        <f t="shared" si="3"/>
        <v>34375.000000000022</v>
      </c>
    </row>
    <row r="25" spans="1:6" x14ac:dyDescent="0.25">
      <c r="A25" s="2">
        <v>10</v>
      </c>
      <c r="B25" s="2" t="s">
        <v>96</v>
      </c>
      <c r="C25" s="74">
        <f t="shared" si="0"/>
        <v>2506.5104166666665</v>
      </c>
      <c r="D25" s="74">
        <f t="shared" si="1"/>
        <v>214.84375000000011</v>
      </c>
      <c r="E25" s="74">
        <f t="shared" si="2"/>
        <v>2291.6666666666665</v>
      </c>
      <c r="F25" s="74">
        <f t="shared" si="3"/>
        <v>32083.333333333354</v>
      </c>
    </row>
    <row r="26" spans="1:6" x14ac:dyDescent="0.25">
      <c r="A26" s="2">
        <v>11</v>
      </c>
      <c r="B26" s="2" t="s">
        <v>97</v>
      </c>
      <c r="C26" s="74">
        <f t="shared" si="0"/>
        <v>2492.1875</v>
      </c>
      <c r="D26" s="74">
        <f t="shared" si="1"/>
        <v>200.52083333333346</v>
      </c>
      <c r="E26" s="74">
        <f t="shared" si="2"/>
        <v>2291.6666666666665</v>
      </c>
      <c r="F26" s="74">
        <f t="shared" si="3"/>
        <v>29791.666666666686</v>
      </c>
    </row>
    <row r="27" spans="1:6" x14ac:dyDescent="0.25">
      <c r="A27" s="2">
        <v>12</v>
      </c>
      <c r="B27" s="2" t="s">
        <v>98</v>
      </c>
      <c r="C27" s="74">
        <f t="shared" si="0"/>
        <v>2477.8645833333335</v>
      </c>
      <c r="D27" s="74">
        <f t="shared" si="1"/>
        <v>186.19791666666677</v>
      </c>
      <c r="E27" s="74">
        <f t="shared" si="2"/>
        <v>2291.6666666666665</v>
      </c>
      <c r="F27" s="74">
        <f t="shared" si="3"/>
        <v>27500.000000000018</v>
      </c>
    </row>
    <row r="28" spans="1:6" x14ac:dyDescent="0.25">
      <c r="A28" s="2">
        <v>13</v>
      </c>
      <c r="B28" s="2" t="s">
        <v>99</v>
      </c>
      <c r="C28" s="74">
        <f t="shared" si="0"/>
        <v>2463.5416666666665</v>
      </c>
      <c r="D28" s="74">
        <f t="shared" si="1"/>
        <v>171.87500000000009</v>
      </c>
      <c r="E28" s="74">
        <f t="shared" si="2"/>
        <v>2291.6666666666665</v>
      </c>
      <c r="F28" s="74">
        <f t="shared" si="3"/>
        <v>25208.33333333335</v>
      </c>
    </row>
    <row r="29" spans="1:6" x14ac:dyDescent="0.25">
      <c r="A29" s="2">
        <v>14</v>
      </c>
      <c r="B29" s="2" t="s">
        <v>89</v>
      </c>
      <c r="C29" s="74">
        <f t="shared" si="0"/>
        <v>2449.21875</v>
      </c>
      <c r="D29" s="74">
        <f t="shared" si="1"/>
        <v>157.55208333333343</v>
      </c>
      <c r="E29" s="74">
        <f t="shared" si="2"/>
        <v>2291.6666666666665</v>
      </c>
      <c r="F29" s="74">
        <f t="shared" si="3"/>
        <v>22916.666666666682</v>
      </c>
    </row>
    <row r="30" spans="1:6" x14ac:dyDescent="0.25">
      <c r="A30" s="2">
        <v>15</v>
      </c>
      <c r="B30" s="2" t="s">
        <v>90</v>
      </c>
      <c r="C30" s="74">
        <f t="shared" si="0"/>
        <v>2434.895833333333</v>
      </c>
      <c r="D30" s="74">
        <f t="shared" si="1"/>
        <v>143.22916666666674</v>
      </c>
      <c r="E30" s="74">
        <f t="shared" si="2"/>
        <v>2291.6666666666665</v>
      </c>
      <c r="F30" s="74">
        <f t="shared" si="3"/>
        <v>20625.000000000015</v>
      </c>
    </row>
    <row r="31" spans="1:6" x14ac:dyDescent="0.25">
      <c r="A31" s="2">
        <v>16</v>
      </c>
      <c r="B31" s="2" t="s">
        <v>91</v>
      </c>
      <c r="C31" s="74">
        <f t="shared" si="0"/>
        <v>2420.5729166666665</v>
      </c>
      <c r="D31" s="74">
        <f t="shared" si="1"/>
        <v>128.90625000000009</v>
      </c>
      <c r="E31" s="74">
        <f t="shared" si="2"/>
        <v>2291.6666666666665</v>
      </c>
      <c r="F31" s="74">
        <f t="shared" si="3"/>
        <v>18333.333333333347</v>
      </c>
    </row>
    <row r="32" spans="1:6" x14ac:dyDescent="0.25">
      <c r="A32" s="2">
        <v>17</v>
      </c>
      <c r="B32" s="2" t="s">
        <v>92</v>
      </c>
      <c r="C32" s="74">
        <f t="shared" si="0"/>
        <v>2406.25</v>
      </c>
      <c r="D32" s="74">
        <f t="shared" si="1"/>
        <v>114.58333333333341</v>
      </c>
      <c r="E32" s="74">
        <f t="shared" si="2"/>
        <v>2291.6666666666665</v>
      </c>
      <c r="F32" s="74">
        <f t="shared" si="3"/>
        <v>16041.666666666681</v>
      </c>
    </row>
    <row r="33" spans="1:6" x14ac:dyDescent="0.25">
      <c r="A33" s="2">
        <v>18</v>
      </c>
      <c r="B33" s="2" t="s">
        <v>93</v>
      </c>
      <c r="C33" s="74">
        <f t="shared" si="0"/>
        <v>2391.927083333333</v>
      </c>
      <c r="D33" s="74">
        <f t="shared" si="1"/>
        <v>100.26041666666674</v>
      </c>
      <c r="E33" s="74">
        <f t="shared" si="2"/>
        <v>2291.6666666666665</v>
      </c>
      <c r="F33" s="74">
        <f t="shared" si="3"/>
        <v>13750.000000000015</v>
      </c>
    </row>
    <row r="34" spans="1:6" x14ac:dyDescent="0.25">
      <c r="A34" s="2">
        <v>19</v>
      </c>
      <c r="B34" s="2" t="s">
        <v>94</v>
      </c>
      <c r="C34" s="74">
        <f t="shared" si="0"/>
        <v>2377.6041666666665</v>
      </c>
      <c r="D34" s="74">
        <f t="shared" si="1"/>
        <v>85.937500000000085</v>
      </c>
      <c r="E34" s="74">
        <f t="shared" si="2"/>
        <v>2291.6666666666665</v>
      </c>
      <c r="F34" s="74">
        <f t="shared" si="3"/>
        <v>11458.333333333348</v>
      </c>
    </row>
    <row r="35" spans="1:6" x14ac:dyDescent="0.25">
      <c r="A35" s="2">
        <v>20</v>
      </c>
      <c r="B35" s="2" t="s">
        <v>95</v>
      </c>
      <c r="C35" s="74">
        <f t="shared" si="0"/>
        <v>2363.28125</v>
      </c>
      <c r="D35" s="74">
        <f t="shared" si="1"/>
        <v>71.614583333333428</v>
      </c>
      <c r="E35" s="74">
        <f t="shared" si="2"/>
        <v>2291.6666666666665</v>
      </c>
      <c r="F35" s="74">
        <f t="shared" si="3"/>
        <v>9166.6666666666824</v>
      </c>
    </row>
    <row r="36" spans="1:6" x14ac:dyDescent="0.25">
      <c r="A36" s="2">
        <v>21</v>
      </c>
      <c r="B36" s="2" t="s">
        <v>58</v>
      </c>
      <c r="C36" s="74">
        <f t="shared" si="0"/>
        <v>2348.9583333333335</v>
      </c>
      <c r="D36" s="74">
        <f t="shared" si="1"/>
        <v>57.291666666666764</v>
      </c>
      <c r="E36" s="74">
        <f t="shared" si="2"/>
        <v>2291.6666666666665</v>
      </c>
      <c r="F36" s="74">
        <f t="shared" si="3"/>
        <v>6875.0000000000164</v>
      </c>
    </row>
    <row r="37" spans="1:6" x14ac:dyDescent="0.25">
      <c r="A37" s="2">
        <v>22</v>
      </c>
      <c r="B37" s="2" t="s">
        <v>96</v>
      </c>
      <c r="C37" s="74">
        <f t="shared" si="0"/>
        <v>2334.6354166666665</v>
      </c>
      <c r="D37" s="74">
        <f t="shared" si="1"/>
        <v>42.968750000000099</v>
      </c>
      <c r="E37" s="74">
        <f t="shared" si="2"/>
        <v>2291.6666666666665</v>
      </c>
      <c r="F37" s="74">
        <f t="shared" si="3"/>
        <v>4583.3333333333503</v>
      </c>
    </row>
    <row r="38" spans="1:6" x14ac:dyDescent="0.25">
      <c r="A38" s="2">
        <v>23</v>
      </c>
      <c r="B38" s="2" t="s">
        <v>97</v>
      </c>
      <c r="C38" s="74">
        <f t="shared" si="0"/>
        <v>2320.3125</v>
      </c>
      <c r="D38" s="74">
        <f t="shared" si="1"/>
        <v>28.645833333333439</v>
      </c>
      <c r="E38" s="74">
        <f t="shared" si="2"/>
        <v>2291.6666666666665</v>
      </c>
      <c r="F38" s="74">
        <f t="shared" si="3"/>
        <v>2291.6666666666838</v>
      </c>
    </row>
    <row r="39" spans="1:6" x14ac:dyDescent="0.25">
      <c r="A39" s="2">
        <v>24</v>
      </c>
      <c r="B39" s="2" t="s">
        <v>98</v>
      </c>
      <c r="C39" s="74">
        <f t="shared" si="0"/>
        <v>2305.9895833333335</v>
      </c>
      <c r="D39" s="74">
        <f t="shared" si="1"/>
        <v>14.322916666666773</v>
      </c>
      <c r="E39" s="74">
        <f t="shared" si="2"/>
        <v>2291.6666666666665</v>
      </c>
      <c r="F39" s="74">
        <f t="shared" si="3"/>
        <v>1.7280399333685637E-11</v>
      </c>
    </row>
    <row r="40" spans="1:6" x14ac:dyDescent="0.25">
      <c r="A40" s="2"/>
      <c r="B40" s="2"/>
      <c r="C40" s="2"/>
      <c r="D40" s="76">
        <f>SUM(D16:D39)</f>
        <v>4296.8750000000018</v>
      </c>
      <c r="E40" s="76">
        <f>SUM(E16:E39)</f>
        <v>54999.999999999985</v>
      </c>
      <c r="F40" s="76">
        <f>D40+E40</f>
        <v>59296.874999999985</v>
      </c>
    </row>
    <row r="41" spans="1:6" x14ac:dyDescent="0.25">
      <c r="A41" s="2"/>
      <c r="B41" s="2"/>
      <c r="C41" s="2"/>
      <c r="D41" s="2" t="s">
        <v>76</v>
      </c>
      <c r="E41" s="2" t="s">
        <v>74</v>
      </c>
      <c r="F41" s="2" t="s">
        <v>66</v>
      </c>
    </row>
  </sheetData>
  <mergeCells count="3">
    <mergeCell ref="A1:L1"/>
    <mergeCell ref="A3:F3"/>
    <mergeCell ref="A11:A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EF01-3C30-446B-9394-E9681BB9FE9A}">
  <dimension ref="A1:E31"/>
  <sheetViews>
    <sheetView workbookViewId="0">
      <selection activeCell="H23" sqref="H23"/>
    </sheetView>
  </sheetViews>
  <sheetFormatPr defaultRowHeight="15" x14ac:dyDescent="0.25"/>
  <cols>
    <col min="1" max="1" width="17" customWidth="1"/>
    <col min="2" max="2" width="23.7109375" customWidth="1"/>
    <col min="3" max="3" width="19.7109375" customWidth="1"/>
    <col min="4" max="4" width="14.5703125" customWidth="1"/>
    <col min="5" max="5" width="70.5703125" customWidth="1"/>
    <col min="7" max="7" width="17.5703125" customWidth="1"/>
  </cols>
  <sheetData>
    <row r="1" spans="1:5" x14ac:dyDescent="0.25">
      <c r="A1" t="s">
        <v>60</v>
      </c>
    </row>
    <row r="3" spans="1:5" x14ac:dyDescent="0.25">
      <c r="A3" s="81" t="s">
        <v>64</v>
      </c>
      <c r="B3" s="81"/>
      <c r="C3" s="63">
        <v>45170</v>
      </c>
      <c r="D3" s="64">
        <v>45536</v>
      </c>
    </row>
    <row r="6" spans="1:5" x14ac:dyDescent="0.25">
      <c r="A6" s="52" t="s">
        <v>59</v>
      </c>
      <c r="B6" s="52" t="s">
        <v>103</v>
      </c>
      <c r="C6" s="52" t="s">
        <v>62</v>
      </c>
      <c r="D6" s="59" t="s">
        <v>61</v>
      </c>
      <c r="E6" s="62" t="s">
        <v>63</v>
      </c>
    </row>
    <row r="7" spans="1:5" x14ac:dyDescent="0.25">
      <c r="A7" s="2">
        <v>1</v>
      </c>
      <c r="B7" s="79" t="s">
        <v>89</v>
      </c>
      <c r="C7" s="57">
        <v>45200</v>
      </c>
      <c r="D7" s="60" t="str">
        <f>TEXT(C7, "ddd")</f>
        <v>ned</v>
      </c>
      <c r="E7" s="57">
        <v>45201</v>
      </c>
    </row>
    <row r="8" spans="1:5" x14ac:dyDescent="0.25">
      <c r="A8" s="2">
        <v>2</v>
      </c>
      <c r="B8" s="79" t="s">
        <v>90</v>
      </c>
      <c r="C8" s="57">
        <v>45231</v>
      </c>
      <c r="D8" s="60" t="str">
        <f t="shared" ref="D8:D30" si="0">TEXT(C8, "ddd")</f>
        <v>sre</v>
      </c>
      <c r="E8" s="57">
        <v>45597</v>
      </c>
    </row>
    <row r="9" spans="1:5" ht="15.75" thickBot="1" x14ac:dyDescent="0.3">
      <c r="A9" s="55">
        <v>3</v>
      </c>
      <c r="B9" s="55" t="s">
        <v>91</v>
      </c>
      <c r="C9" s="53">
        <v>45261</v>
      </c>
      <c r="D9" s="82" t="str">
        <f t="shared" si="0"/>
        <v>pet</v>
      </c>
      <c r="E9" s="53">
        <v>45627</v>
      </c>
    </row>
    <row r="10" spans="1:5" ht="15.75" thickTop="1" x14ac:dyDescent="0.25">
      <c r="A10" s="54">
        <v>4</v>
      </c>
      <c r="B10" s="80" t="s">
        <v>92</v>
      </c>
      <c r="C10" s="58">
        <v>45292</v>
      </c>
      <c r="D10" s="61" t="str">
        <f t="shared" si="0"/>
        <v>pon</v>
      </c>
      <c r="E10" s="58">
        <v>45658</v>
      </c>
    </row>
    <row r="11" spans="1:5" x14ac:dyDescent="0.25">
      <c r="A11" s="2">
        <v>5</v>
      </c>
      <c r="B11" s="80" t="s">
        <v>93</v>
      </c>
      <c r="C11" s="57">
        <v>45323</v>
      </c>
      <c r="D11" s="60" t="str">
        <f t="shared" si="0"/>
        <v>čet</v>
      </c>
      <c r="E11" s="58">
        <v>45689</v>
      </c>
    </row>
    <row r="12" spans="1:5" x14ac:dyDescent="0.25">
      <c r="A12" s="54">
        <v>6</v>
      </c>
      <c r="B12" s="80" t="s">
        <v>94</v>
      </c>
      <c r="C12" s="57">
        <v>45352</v>
      </c>
      <c r="D12" s="60" t="str">
        <f t="shared" si="0"/>
        <v>pet</v>
      </c>
      <c r="E12" s="58">
        <v>45718</v>
      </c>
    </row>
    <row r="13" spans="1:5" x14ac:dyDescent="0.25">
      <c r="A13" s="2">
        <v>7</v>
      </c>
      <c r="B13" s="80" t="s">
        <v>95</v>
      </c>
      <c r="C13" s="57">
        <v>45383</v>
      </c>
      <c r="D13" s="60" t="str">
        <f t="shared" si="0"/>
        <v>pon</v>
      </c>
      <c r="E13" s="58">
        <v>45748</v>
      </c>
    </row>
    <row r="14" spans="1:5" x14ac:dyDescent="0.25">
      <c r="A14" s="54">
        <v>8</v>
      </c>
      <c r="B14" s="80" t="s">
        <v>58</v>
      </c>
      <c r="C14" s="57">
        <v>45413</v>
      </c>
      <c r="D14" s="60" t="str">
        <f t="shared" si="0"/>
        <v>sre</v>
      </c>
      <c r="E14" s="58">
        <v>45778</v>
      </c>
    </row>
    <row r="15" spans="1:5" x14ac:dyDescent="0.25">
      <c r="A15" s="2">
        <v>9</v>
      </c>
      <c r="B15" s="80" t="s">
        <v>96</v>
      </c>
      <c r="C15" s="57">
        <v>45444</v>
      </c>
      <c r="D15" s="60" t="str">
        <f t="shared" si="0"/>
        <v>sob</v>
      </c>
      <c r="E15" s="58">
        <v>45809</v>
      </c>
    </row>
    <row r="16" spans="1:5" x14ac:dyDescent="0.25">
      <c r="A16" s="54">
        <v>10</v>
      </c>
      <c r="B16" s="80" t="s">
        <v>97</v>
      </c>
      <c r="C16" s="57">
        <v>45474</v>
      </c>
      <c r="D16" s="60" t="str">
        <f t="shared" si="0"/>
        <v>pon</v>
      </c>
      <c r="E16" s="58">
        <v>45839</v>
      </c>
    </row>
    <row r="17" spans="1:5" x14ac:dyDescent="0.25">
      <c r="A17" s="2">
        <v>11</v>
      </c>
      <c r="B17" s="80" t="s">
        <v>98</v>
      </c>
      <c r="C17" s="57">
        <v>45505</v>
      </c>
      <c r="D17" s="60" t="str">
        <f t="shared" si="0"/>
        <v>čet</v>
      </c>
      <c r="E17" s="58">
        <v>45870</v>
      </c>
    </row>
    <row r="18" spans="1:5" x14ac:dyDescent="0.25">
      <c r="A18" s="54">
        <v>12</v>
      </c>
      <c r="B18" s="80" t="s">
        <v>99</v>
      </c>
      <c r="C18" s="57">
        <v>45536</v>
      </c>
      <c r="D18" s="60" t="str">
        <f t="shared" si="0"/>
        <v>ned</v>
      </c>
      <c r="E18" s="58">
        <v>45902</v>
      </c>
    </row>
    <row r="19" spans="1:5" x14ac:dyDescent="0.25">
      <c r="A19" s="2">
        <v>13</v>
      </c>
      <c r="B19" s="80" t="s">
        <v>89</v>
      </c>
      <c r="C19" s="57">
        <v>45566</v>
      </c>
      <c r="D19" s="60" t="str">
        <f t="shared" si="0"/>
        <v>tor</v>
      </c>
      <c r="E19" s="58">
        <v>45932</v>
      </c>
    </row>
    <row r="20" spans="1:5" x14ac:dyDescent="0.25">
      <c r="A20" s="54">
        <v>14</v>
      </c>
      <c r="B20" s="80" t="s">
        <v>90</v>
      </c>
      <c r="C20" s="57">
        <v>45597</v>
      </c>
      <c r="D20" s="60" t="str">
        <f t="shared" si="0"/>
        <v>pet</v>
      </c>
      <c r="E20" s="58">
        <v>45962</v>
      </c>
    </row>
    <row r="21" spans="1:5" ht="15.75" thickBot="1" x14ac:dyDescent="0.3">
      <c r="A21" s="55">
        <v>15</v>
      </c>
      <c r="B21" s="55" t="s">
        <v>91</v>
      </c>
      <c r="C21" s="53">
        <v>45627</v>
      </c>
      <c r="D21" s="82" t="str">
        <f t="shared" si="0"/>
        <v>ned</v>
      </c>
      <c r="E21" s="53">
        <v>45992</v>
      </c>
    </row>
    <row r="22" spans="1:5" ht="15.75" thickTop="1" x14ac:dyDescent="0.25">
      <c r="A22" s="54">
        <v>16</v>
      </c>
      <c r="B22" s="80" t="s">
        <v>92</v>
      </c>
      <c r="C22" s="58">
        <v>45658</v>
      </c>
      <c r="D22" s="61" t="str">
        <f t="shared" si="0"/>
        <v>sre</v>
      </c>
      <c r="E22" s="58">
        <v>46023</v>
      </c>
    </row>
    <row r="23" spans="1:5" x14ac:dyDescent="0.25">
      <c r="A23" s="2">
        <v>17</v>
      </c>
      <c r="B23" s="79" t="s">
        <v>93</v>
      </c>
      <c r="C23" s="57">
        <v>45689</v>
      </c>
      <c r="D23" s="60" t="str">
        <f t="shared" si="0"/>
        <v>sob</v>
      </c>
      <c r="E23" s="57">
        <v>46054</v>
      </c>
    </row>
    <row r="24" spans="1:5" x14ac:dyDescent="0.25">
      <c r="A24" s="54">
        <v>18</v>
      </c>
      <c r="B24" s="80" t="s">
        <v>94</v>
      </c>
      <c r="C24" s="57">
        <v>45717</v>
      </c>
      <c r="D24" s="60" t="str">
        <f t="shared" si="0"/>
        <v>sob</v>
      </c>
      <c r="E24" s="58">
        <v>46082</v>
      </c>
    </row>
    <row r="25" spans="1:5" x14ac:dyDescent="0.25">
      <c r="A25" s="2">
        <v>19</v>
      </c>
      <c r="B25" s="79" t="s">
        <v>95</v>
      </c>
      <c r="C25" s="57">
        <v>45748</v>
      </c>
      <c r="D25" s="60" t="str">
        <f t="shared" si="0"/>
        <v>tor</v>
      </c>
      <c r="E25" s="57">
        <v>46115</v>
      </c>
    </row>
    <row r="26" spans="1:5" x14ac:dyDescent="0.25">
      <c r="A26" s="54">
        <v>20</v>
      </c>
      <c r="B26" s="80" t="s">
        <v>58</v>
      </c>
      <c r="C26" s="57">
        <v>45778</v>
      </c>
      <c r="D26" s="60" t="str">
        <f t="shared" si="0"/>
        <v>čet</v>
      </c>
      <c r="E26" s="58">
        <v>46144</v>
      </c>
    </row>
    <row r="27" spans="1:5" x14ac:dyDescent="0.25">
      <c r="A27" s="2">
        <v>21</v>
      </c>
      <c r="B27" s="79" t="s">
        <v>96</v>
      </c>
      <c r="C27" s="57">
        <v>45809</v>
      </c>
      <c r="D27" s="60" t="str">
        <f t="shared" si="0"/>
        <v>ned</v>
      </c>
      <c r="E27" s="57">
        <v>46175</v>
      </c>
    </row>
    <row r="28" spans="1:5" x14ac:dyDescent="0.25">
      <c r="A28" s="54">
        <v>22</v>
      </c>
      <c r="B28" s="80" t="s">
        <v>97</v>
      </c>
      <c r="C28" s="57">
        <v>45839</v>
      </c>
      <c r="D28" s="60" t="str">
        <f t="shared" si="0"/>
        <v>tor</v>
      </c>
      <c r="E28" s="58">
        <v>46204</v>
      </c>
    </row>
    <row r="29" spans="1:5" x14ac:dyDescent="0.25">
      <c r="A29" s="2">
        <v>23</v>
      </c>
      <c r="B29" s="79" t="s">
        <v>98</v>
      </c>
      <c r="C29" s="57">
        <v>45870</v>
      </c>
      <c r="D29" s="60" t="str">
        <f t="shared" si="0"/>
        <v>pet</v>
      </c>
      <c r="E29" s="57">
        <v>46235</v>
      </c>
    </row>
    <row r="30" spans="1:5" ht="15.75" thickBot="1" x14ac:dyDescent="0.3">
      <c r="A30" s="56">
        <v>24</v>
      </c>
      <c r="B30" s="55" t="s">
        <v>99</v>
      </c>
      <c r="C30" s="53">
        <v>45901</v>
      </c>
      <c r="D30" s="82" t="str">
        <f t="shared" si="0"/>
        <v>pon</v>
      </c>
      <c r="E30" s="53">
        <v>46266</v>
      </c>
    </row>
    <row r="31" spans="1:5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"/>
  <sheetViews>
    <sheetView zoomScale="80" zoomScaleNormal="80" workbookViewId="0">
      <selection activeCell="K32" sqref="K32"/>
    </sheetView>
  </sheetViews>
  <sheetFormatPr defaultRowHeight="15" x14ac:dyDescent="0.25"/>
  <cols>
    <col min="2" max="2" width="60.42578125" customWidth="1"/>
    <col min="3" max="3" width="17.5703125" customWidth="1"/>
    <col min="4" max="4" width="14" customWidth="1"/>
    <col min="5" max="5" width="18.85546875" customWidth="1"/>
    <col min="6" max="6" width="19.85546875" customWidth="1"/>
  </cols>
  <sheetData>
    <row r="1" spans="1:6" x14ac:dyDescent="0.25">
      <c r="A1" t="s">
        <v>7</v>
      </c>
    </row>
    <row r="2" spans="1:6" x14ac:dyDescent="0.25">
      <c r="A2" s="23" t="s">
        <v>104</v>
      </c>
      <c r="B2" s="23"/>
      <c r="C2" s="23"/>
    </row>
    <row r="4" spans="1:6" x14ac:dyDescent="0.25">
      <c r="A4" s="4" t="s">
        <v>0</v>
      </c>
      <c r="B4" s="4" t="s">
        <v>1</v>
      </c>
      <c r="C4" s="4" t="s">
        <v>6</v>
      </c>
      <c r="D4" s="4" t="s">
        <v>2</v>
      </c>
      <c r="E4" s="4" t="s">
        <v>3</v>
      </c>
      <c r="F4" s="4" t="s">
        <v>4</v>
      </c>
    </row>
    <row r="5" spans="1:6" x14ac:dyDescent="0.25">
      <c r="A5" s="5">
        <v>1</v>
      </c>
      <c r="B5" s="5" t="s">
        <v>5</v>
      </c>
      <c r="C5" s="8">
        <f>obdobja!C3</f>
        <v>45170</v>
      </c>
      <c r="D5" s="6">
        <v>1100</v>
      </c>
      <c r="E5" s="48">
        <f>'amortizacijski-načrt'!B5</f>
        <v>55000</v>
      </c>
      <c r="F5" s="25"/>
    </row>
    <row r="6" spans="1:6" x14ac:dyDescent="0.25">
      <c r="A6" s="5"/>
      <c r="B6" s="5"/>
      <c r="C6" s="9"/>
      <c r="D6" s="6">
        <v>9720</v>
      </c>
      <c r="E6" s="25"/>
      <c r="F6" s="24">
        <f>E5</f>
        <v>55000</v>
      </c>
    </row>
    <row r="7" spans="1:6" x14ac:dyDescent="0.25">
      <c r="A7" s="2">
        <v>2</v>
      </c>
      <c r="B7" s="2" t="s">
        <v>77</v>
      </c>
      <c r="C7" s="10">
        <f>obdobja!E7</f>
        <v>45201</v>
      </c>
      <c r="D7" s="3">
        <v>7400</v>
      </c>
      <c r="E7" s="49">
        <f>'amortizacijski-načrt'!D16</f>
        <v>343.74999999999994</v>
      </c>
      <c r="F7" s="27"/>
    </row>
    <row r="8" spans="1:6" x14ac:dyDescent="0.25">
      <c r="A8" s="2"/>
      <c r="B8" s="2"/>
      <c r="C8" s="1"/>
      <c r="D8" s="3">
        <v>2800</v>
      </c>
      <c r="E8" s="27"/>
      <c r="F8" s="26">
        <f>E7</f>
        <v>343.74999999999994</v>
      </c>
    </row>
    <row r="9" spans="1:6" x14ac:dyDescent="0.25">
      <c r="A9" s="5">
        <v>3</v>
      </c>
      <c r="B9" s="5" t="s">
        <v>78</v>
      </c>
      <c r="C9" s="8">
        <f>C7</f>
        <v>45201</v>
      </c>
      <c r="D9" s="6">
        <v>1100</v>
      </c>
      <c r="E9" s="28"/>
      <c r="F9" s="29">
        <f>F8</f>
        <v>343.74999999999994</v>
      </c>
    </row>
    <row r="10" spans="1:6" x14ac:dyDescent="0.25">
      <c r="A10" s="5"/>
      <c r="B10" s="5"/>
      <c r="C10" s="9"/>
      <c r="D10" s="6">
        <v>2800</v>
      </c>
      <c r="E10" s="30">
        <f>F8</f>
        <v>343.74999999999994</v>
      </c>
      <c r="F10" s="28"/>
    </row>
    <row r="11" spans="1:6" x14ac:dyDescent="0.25">
      <c r="A11" s="2">
        <v>4</v>
      </c>
      <c r="B11" s="2" t="s">
        <v>79</v>
      </c>
      <c r="C11" s="10">
        <f>C9</f>
        <v>45201</v>
      </c>
      <c r="D11" s="7">
        <v>9720</v>
      </c>
      <c r="E11" s="75">
        <f>'amortizacijski-načrt'!E16</f>
        <v>2291.6666666666665</v>
      </c>
      <c r="F11" s="32"/>
    </row>
    <row r="12" spans="1:6" x14ac:dyDescent="0.25">
      <c r="A12" s="2"/>
      <c r="B12" s="2"/>
      <c r="C12" s="1"/>
      <c r="D12" s="7">
        <v>1100</v>
      </c>
      <c r="E12" s="32"/>
      <c r="F12" s="83">
        <f>E11</f>
        <v>2291.6666666666665</v>
      </c>
    </row>
    <row r="13" spans="1:6" x14ac:dyDescent="0.25">
      <c r="A13" s="5">
        <v>5</v>
      </c>
      <c r="B13" s="5" t="s">
        <v>80</v>
      </c>
      <c r="C13" s="8">
        <f>obdobja!E8</f>
        <v>45597</v>
      </c>
      <c r="D13" s="6">
        <v>7400</v>
      </c>
      <c r="E13" s="49">
        <f>'amortizacijski-načrt'!D17</f>
        <v>329.42708333333331</v>
      </c>
      <c r="F13" s="25"/>
    </row>
    <row r="14" spans="1:6" x14ac:dyDescent="0.25">
      <c r="A14" s="5"/>
      <c r="B14" s="5"/>
      <c r="C14" s="9"/>
      <c r="D14" s="6">
        <v>2800</v>
      </c>
      <c r="E14" s="25"/>
      <c r="F14" s="30">
        <f>E13</f>
        <v>329.42708333333331</v>
      </c>
    </row>
    <row r="15" spans="1:6" x14ac:dyDescent="0.25">
      <c r="A15" s="11">
        <v>6</v>
      </c>
      <c r="B15" s="11" t="s">
        <v>81</v>
      </c>
      <c r="C15" s="12">
        <f>C13</f>
        <v>45597</v>
      </c>
      <c r="D15" s="13">
        <v>1100</v>
      </c>
      <c r="E15" s="33"/>
      <c r="F15" s="34">
        <f>F14</f>
        <v>329.42708333333331</v>
      </c>
    </row>
    <row r="16" spans="1:6" x14ac:dyDescent="0.25">
      <c r="A16" s="11"/>
      <c r="B16" s="11"/>
      <c r="C16" s="14"/>
      <c r="D16" s="13">
        <v>2800</v>
      </c>
      <c r="E16" s="35">
        <f>F14</f>
        <v>329.42708333333331</v>
      </c>
      <c r="F16" s="33"/>
    </row>
    <row r="17" spans="1:6" x14ac:dyDescent="0.25">
      <c r="A17" s="5">
        <v>7</v>
      </c>
      <c r="B17" s="5" t="s">
        <v>82</v>
      </c>
      <c r="C17" s="8">
        <f>C15</f>
        <v>45597</v>
      </c>
      <c r="D17" s="6">
        <v>9720</v>
      </c>
      <c r="E17" s="75">
        <f>'amortizacijski-načrt'!E17</f>
        <v>2291.6666666666665</v>
      </c>
      <c r="F17" s="28"/>
    </row>
    <row r="18" spans="1:6" x14ac:dyDescent="0.25">
      <c r="A18" s="5"/>
      <c r="B18" s="5"/>
      <c r="C18" s="9"/>
      <c r="D18" s="6">
        <v>1100</v>
      </c>
      <c r="E18" s="28"/>
      <c r="F18" s="84">
        <f>E17</f>
        <v>2291.6666666666665</v>
      </c>
    </row>
    <row r="19" spans="1:6" x14ac:dyDescent="0.25">
      <c r="A19" s="2">
        <v>8</v>
      </c>
      <c r="B19" s="2" t="s">
        <v>83</v>
      </c>
      <c r="C19" s="10">
        <f>obdobja!E9</f>
        <v>45627</v>
      </c>
      <c r="D19" s="3">
        <v>7400</v>
      </c>
      <c r="E19" s="49">
        <f>'amortizacijski-načrt'!D18</f>
        <v>315.10416666666669</v>
      </c>
      <c r="F19" s="27"/>
    </row>
    <row r="20" spans="1:6" x14ac:dyDescent="0.25">
      <c r="A20" s="2"/>
      <c r="B20" s="2"/>
      <c r="C20" s="1"/>
      <c r="D20" s="3">
        <v>2800</v>
      </c>
      <c r="E20" s="27"/>
      <c r="F20" s="26">
        <f>E19</f>
        <v>315.10416666666669</v>
      </c>
    </row>
    <row r="21" spans="1:6" x14ac:dyDescent="0.25">
      <c r="A21" s="5">
        <v>9</v>
      </c>
      <c r="B21" s="5" t="s">
        <v>84</v>
      </c>
      <c r="C21" s="8">
        <f>C19</f>
        <v>45627</v>
      </c>
      <c r="D21" s="6">
        <v>1100</v>
      </c>
      <c r="E21" s="28"/>
      <c r="F21" s="29">
        <f>F20</f>
        <v>315.10416666666669</v>
      </c>
    </row>
    <row r="22" spans="1:6" x14ac:dyDescent="0.25">
      <c r="A22" s="5"/>
      <c r="B22" s="5"/>
      <c r="C22" s="9"/>
      <c r="D22" s="6">
        <v>2800</v>
      </c>
      <c r="E22" s="30">
        <f>F20</f>
        <v>315.10416666666669</v>
      </c>
      <c r="F22" s="28"/>
    </row>
    <row r="23" spans="1:6" x14ac:dyDescent="0.25">
      <c r="A23" s="2">
        <v>10</v>
      </c>
      <c r="B23" s="2" t="s">
        <v>85</v>
      </c>
      <c r="C23" s="10">
        <f>C21</f>
        <v>45627</v>
      </c>
      <c r="D23" s="7">
        <v>9720</v>
      </c>
      <c r="E23" s="51">
        <f>'amortizacijski-načrt'!E18</f>
        <v>2291.6666666666665</v>
      </c>
      <c r="F23" s="32"/>
    </row>
    <row r="24" spans="1:6" x14ac:dyDescent="0.25">
      <c r="A24" s="2"/>
      <c r="B24" s="2"/>
      <c r="C24" s="1"/>
      <c r="D24" s="7">
        <v>1100</v>
      </c>
      <c r="E24" s="32"/>
      <c r="F24" s="83">
        <f>E23</f>
        <v>2291.6666666666665</v>
      </c>
    </row>
    <row r="25" spans="1:6" x14ac:dyDescent="0.25">
      <c r="A25" s="5">
        <v>11</v>
      </c>
      <c r="B25" s="5" t="s">
        <v>86</v>
      </c>
      <c r="C25" s="8">
        <f>obdobja!E10</f>
        <v>45658</v>
      </c>
      <c r="D25" s="5">
        <v>7400</v>
      </c>
      <c r="E25" s="5">
        <f>'amortizacijski-načrt'!D19</f>
        <v>300.78125</v>
      </c>
      <c r="F25" s="5"/>
    </row>
    <row r="26" spans="1:6" x14ac:dyDescent="0.25">
      <c r="A26" s="5"/>
      <c r="B26" s="5"/>
      <c r="C26" s="5"/>
      <c r="D26" s="5">
        <v>2800</v>
      </c>
      <c r="E26" s="5"/>
      <c r="F26" s="5">
        <f>E25</f>
        <v>300.78125</v>
      </c>
    </row>
    <row r="27" spans="1:6" x14ac:dyDescent="0.25">
      <c r="A27" s="11">
        <v>12</v>
      </c>
      <c r="B27" s="11" t="s">
        <v>87</v>
      </c>
      <c r="C27" s="12">
        <f>C25</f>
        <v>45658</v>
      </c>
      <c r="D27" s="13">
        <v>1100</v>
      </c>
      <c r="E27" s="33"/>
      <c r="F27" s="34">
        <f>F26</f>
        <v>300.78125</v>
      </c>
    </row>
    <row r="28" spans="1:6" x14ac:dyDescent="0.25">
      <c r="A28" s="11"/>
      <c r="B28" s="11"/>
      <c r="C28" s="14"/>
      <c r="D28" s="13">
        <v>2800</v>
      </c>
      <c r="E28" s="35">
        <f>F26</f>
        <v>300.78125</v>
      </c>
      <c r="F28" s="33"/>
    </row>
    <row r="29" spans="1:6" x14ac:dyDescent="0.25">
      <c r="A29" s="5">
        <v>13</v>
      </c>
      <c r="B29" s="5" t="s">
        <v>88</v>
      </c>
      <c r="C29" s="8">
        <f>C27</f>
        <v>45658</v>
      </c>
      <c r="D29" s="6">
        <v>9720</v>
      </c>
      <c r="E29" s="75">
        <f>'amortizacijski-načrt'!E19</f>
        <v>2291.6666666666665</v>
      </c>
      <c r="F29" s="28"/>
    </row>
    <row r="30" spans="1:6" x14ac:dyDescent="0.25">
      <c r="A30" s="5"/>
      <c r="B30" s="5"/>
      <c r="C30" s="9"/>
      <c r="D30" s="6">
        <v>1100</v>
      </c>
      <c r="E30" s="28"/>
      <c r="F30" s="84">
        <f>E29</f>
        <v>2291.6666666666665</v>
      </c>
    </row>
    <row r="31" spans="1:6" x14ac:dyDescent="0.25">
      <c r="A31" s="15">
        <v>14</v>
      </c>
      <c r="B31" s="15" t="s">
        <v>16</v>
      </c>
      <c r="C31" s="16">
        <v>41639</v>
      </c>
      <c r="D31" s="17">
        <v>9720</v>
      </c>
      <c r="E31" s="37">
        <f>E37+E43+E49+E55+E61+E67+E73+E79+E85+E91+E97+E103</f>
        <v>9873.73</v>
      </c>
      <c r="F31" s="38"/>
    </row>
    <row r="32" spans="1:6" x14ac:dyDescent="0.25">
      <c r="A32" s="15"/>
      <c r="B32" s="15"/>
      <c r="C32" s="15"/>
      <c r="D32" s="17">
        <v>2700</v>
      </c>
      <c r="E32" s="38"/>
      <c r="F32" s="37">
        <f>E31</f>
        <v>9873.73</v>
      </c>
    </row>
    <row r="33" spans="1:6" x14ac:dyDescent="0.25">
      <c r="A33" s="2">
        <v>15</v>
      </c>
      <c r="B33" s="2" t="s">
        <v>14</v>
      </c>
      <c r="C33" s="10">
        <v>41669</v>
      </c>
      <c r="D33" s="3">
        <v>7400</v>
      </c>
      <c r="E33" s="49">
        <v>101.94</v>
      </c>
      <c r="F33" s="27"/>
    </row>
    <row r="34" spans="1:6" x14ac:dyDescent="0.25">
      <c r="A34" s="2"/>
      <c r="B34" s="2"/>
      <c r="C34" s="1"/>
      <c r="D34" s="3">
        <v>2800</v>
      </c>
      <c r="E34" s="27"/>
      <c r="F34" s="26">
        <f>E33</f>
        <v>101.94</v>
      </c>
    </row>
    <row r="35" spans="1:6" x14ac:dyDescent="0.25">
      <c r="A35" s="5">
        <v>16</v>
      </c>
      <c r="B35" s="5" t="s">
        <v>15</v>
      </c>
      <c r="C35" s="8">
        <v>41669</v>
      </c>
      <c r="D35" s="6">
        <v>1100</v>
      </c>
      <c r="E35" s="28"/>
      <c r="F35" s="29">
        <f>F34</f>
        <v>101.94</v>
      </c>
    </row>
    <row r="36" spans="1:6" x14ac:dyDescent="0.25">
      <c r="A36" s="5"/>
      <c r="B36" s="5"/>
      <c r="C36" s="9"/>
      <c r="D36" s="6">
        <v>2800</v>
      </c>
      <c r="E36" s="30">
        <f>F35</f>
        <v>101.94</v>
      </c>
      <c r="F36" s="28"/>
    </row>
    <row r="37" spans="1:6" x14ac:dyDescent="0.25">
      <c r="A37" s="2">
        <v>17</v>
      </c>
      <c r="B37" s="2" t="s">
        <v>17</v>
      </c>
      <c r="C37" s="10">
        <v>41669</v>
      </c>
      <c r="D37" s="7">
        <v>2700</v>
      </c>
      <c r="E37" s="50">
        <v>795.81</v>
      </c>
      <c r="F37" s="32"/>
    </row>
    <row r="38" spans="1:6" x14ac:dyDescent="0.25">
      <c r="A38" s="2"/>
      <c r="B38" s="2"/>
      <c r="C38" s="1"/>
      <c r="D38" s="7">
        <v>1100</v>
      </c>
      <c r="E38" s="32"/>
      <c r="F38" s="31">
        <f>E37</f>
        <v>795.81</v>
      </c>
    </row>
    <row r="39" spans="1:6" x14ac:dyDescent="0.25">
      <c r="A39" s="5">
        <v>18</v>
      </c>
      <c r="B39" s="5" t="s">
        <v>18</v>
      </c>
      <c r="C39" s="8">
        <v>41698</v>
      </c>
      <c r="D39" s="6">
        <v>7400</v>
      </c>
      <c r="E39" s="49">
        <v>97.13</v>
      </c>
      <c r="F39" s="25"/>
    </row>
    <row r="40" spans="1:6" x14ac:dyDescent="0.25">
      <c r="A40" s="5"/>
      <c r="B40" s="5"/>
      <c r="C40" s="9"/>
      <c r="D40" s="6">
        <v>2800</v>
      </c>
      <c r="E40" s="25"/>
      <c r="F40" s="30">
        <f>E39</f>
        <v>97.13</v>
      </c>
    </row>
    <row r="41" spans="1:6" x14ac:dyDescent="0.25">
      <c r="A41" s="11">
        <v>19</v>
      </c>
      <c r="B41" s="11" t="s">
        <v>19</v>
      </c>
      <c r="C41" s="12">
        <v>41698</v>
      </c>
      <c r="D41" s="13">
        <v>1100</v>
      </c>
      <c r="E41" s="33"/>
      <c r="F41" s="34">
        <f>F40</f>
        <v>97.13</v>
      </c>
    </row>
    <row r="42" spans="1:6" x14ac:dyDescent="0.25">
      <c r="A42" s="11"/>
      <c r="B42" s="11"/>
      <c r="C42" s="14"/>
      <c r="D42" s="13">
        <v>2800</v>
      </c>
      <c r="E42" s="35">
        <f>F41</f>
        <v>97.13</v>
      </c>
      <c r="F42" s="33"/>
    </row>
    <row r="43" spans="1:6" x14ac:dyDescent="0.25">
      <c r="A43" s="5">
        <v>20</v>
      </c>
      <c r="B43" s="5" t="s">
        <v>20</v>
      </c>
      <c r="C43" s="8">
        <v>41698</v>
      </c>
      <c r="D43" s="6">
        <v>2700</v>
      </c>
      <c r="E43" s="50">
        <v>800.62</v>
      </c>
      <c r="F43" s="28"/>
    </row>
    <row r="44" spans="1:6" x14ac:dyDescent="0.25">
      <c r="A44" s="5"/>
      <c r="B44" s="5"/>
      <c r="C44" s="9"/>
      <c r="D44" s="6">
        <v>1100</v>
      </c>
      <c r="E44" s="28"/>
      <c r="F44" s="36">
        <f>E43</f>
        <v>800.62</v>
      </c>
    </row>
    <row r="45" spans="1:6" x14ac:dyDescent="0.25">
      <c r="A45" s="2">
        <v>21</v>
      </c>
      <c r="B45" s="2" t="s">
        <v>21</v>
      </c>
      <c r="C45" s="10">
        <v>41728</v>
      </c>
      <c r="D45" s="3">
        <v>7400</v>
      </c>
      <c r="E45" s="49">
        <v>92.29</v>
      </c>
      <c r="F45" s="27"/>
    </row>
    <row r="46" spans="1:6" x14ac:dyDescent="0.25">
      <c r="A46" s="2"/>
      <c r="B46" s="2"/>
      <c r="C46" s="1"/>
      <c r="D46" s="3">
        <v>2800</v>
      </c>
      <c r="E46" s="27"/>
      <c r="F46" s="26">
        <f>E45</f>
        <v>92.29</v>
      </c>
    </row>
    <row r="47" spans="1:6" x14ac:dyDescent="0.25">
      <c r="A47" s="5">
        <v>22</v>
      </c>
      <c r="B47" s="5" t="s">
        <v>38</v>
      </c>
      <c r="C47" s="8">
        <v>41728</v>
      </c>
      <c r="D47" s="6">
        <v>1100</v>
      </c>
      <c r="E47" s="28"/>
      <c r="F47" s="29">
        <f>F46</f>
        <v>92.29</v>
      </c>
    </row>
    <row r="48" spans="1:6" x14ac:dyDescent="0.25">
      <c r="A48" s="5"/>
      <c r="B48" s="5"/>
      <c r="C48" s="9"/>
      <c r="D48" s="6">
        <v>2800</v>
      </c>
      <c r="E48" s="30">
        <f>F47</f>
        <v>92.29</v>
      </c>
      <c r="F48" s="28"/>
    </row>
    <row r="49" spans="1:6" x14ac:dyDescent="0.25">
      <c r="A49" s="2">
        <v>23</v>
      </c>
      <c r="B49" s="2" t="s">
        <v>37</v>
      </c>
      <c r="C49" s="10">
        <v>41728</v>
      </c>
      <c r="D49" s="7">
        <v>2700</v>
      </c>
      <c r="E49" s="50">
        <v>805.46</v>
      </c>
      <c r="F49" s="32"/>
    </row>
    <row r="50" spans="1:6" x14ac:dyDescent="0.25">
      <c r="A50" s="2"/>
      <c r="B50" s="2"/>
      <c r="C50" s="1"/>
      <c r="D50" s="7">
        <v>1100</v>
      </c>
      <c r="E50" s="32"/>
      <c r="F50" s="31">
        <f>E49</f>
        <v>805.46</v>
      </c>
    </row>
    <row r="51" spans="1:6" x14ac:dyDescent="0.25">
      <c r="A51" s="5">
        <v>24</v>
      </c>
      <c r="B51" s="5" t="s">
        <v>22</v>
      </c>
      <c r="C51" s="8">
        <v>41757</v>
      </c>
      <c r="D51" s="6">
        <v>7400</v>
      </c>
      <c r="E51" s="49">
        <v>87.42</v>
      </c>
      <c r="F51" s="25"/>
    </row>
    <row r="52" spans="1:6" x14ac:dyDescent="0.25">
      <c r="A52" s="5"/>
      <c r="B52" s="5"/>
      <c r="C52" s="9"/>
      <c r="D52" s="6">
        <v>2800</v>
      </c>
      <c r="E52" s="25"/>
      <c r="F52" s="30">
        <f>E51</f>
        <v>87.42</v>
      </c>
    </row>
    <row r="53" spans="1:6" x14ac:dyDescent="0.25">
      <c r="A53" s="11">
        <v>25</v>
      </c>
      <c r="B53" s="11" t="s">
        <v>23</v>
      </c>
      <c r="C53" s="12">
        <v>41757</v>
      </c>
      <c r="D53" s="13">
        <v>1100</v>
      </c>
      <c r="E53" s="33"/>
      <c r="F53" s="34">
        <f>F52</f>
        <v>87.42</v>
      </c>
    </row>
    <row r="54" spans="1:6" x14ac:dyDescent="0.25">
      <c r="A54" s="11"/>
      <c r="B54" s="11"/>
      <c r="C54" s="14"/>
      <c r="D54" s="13">
        <v>2800</v>
      </c>
      <c r="E54" s="35">
        <f>F53</f>
        <v>87.42</v>
      </c>
      <c r="F54" s="33"/>
    </row>
    <row r="55" spans="1:6" x14ac:dyDescent="0.25">
      <c r="A55" s="5">
        <v>26</v>
      </c>
      <c r="B55" s="5" t="s">
        <v>24</v>
      </c>
      <c r="C55" s="8">
        <v>41757</v>
      </c>
      <c r="D55" s="6">
        <v>2700</v>
      </c>
      <c r="E55" s="50">
        <v>810.33</v>
      </c>
      <c r="F55" s="28"/>
    </row>
    <row r="56" spans="1:6" x14ac:dyDescent="0.25">
      <c r="A56" s="5"/>
      <c r="B56" s="5"/>
      <c r="C56" s="9"/>
      <c r="D56" s="6">
        <v>1100</v>
      </c>
      <c r="E56" s="28"/>
      <c r="F56" s="36">
        <f>E55</f>
        <v>810.33</v>
      </c>
    </row>
    <row r="57" spans="1:6" x14ac:dyDescent="0.25">
      <c r="A57" s="11">
        <v>27</v>
      </c>
      <c r="B57" s="11" t="s">
        <v>25</v>
      </c>
      <c r="C57" s="12">
        <v>41789</v>
      </c>
      <c r="D57" s="13">
        <v>7400</v>
      </c>
      <c r="E57" s="49">
        <v>82.53</v>
      </c>
      <c r="F57" s="39"/>
    </row>
    <row r="58" spans="1:6" x14ac:dyDescent="0.25">
      <c r="A58" s="11"/>
      <c r="B58" s="11"/>
      <c r="C58" s="14"/>
      <c r="D58" s="13">
        <v>2800</v>
      </c>
      <c r="E58" s="39"/>
      <c r="F58" s="35">
        <f>E57</f>
        <v>82.53</v>
      </c>
    </row>
    <row r="59" spans="1:6" x14ac:dyDescent="0.25">
      <c r="A59" s="5">
        <v>28</v>
      </c>
      <c r="B59" s="5" t="s">
        <v>26</v>
      </c>
      <c r="C59" s="8">
        <v>41789</v>
      </c>
      <c r="D59" s="6">
        <v>1100</v>
      </c>
      <c r="E59" s="28"/>
      <c r="F59" s="29">
        <f>F58</f>
        <v>82.53</v>
      </c>
    </row>
    <row r="60" spans="1:6" x14ac:dyDescent="0.25">
      <c r="A60" s="5"/>
      <c r="B60" s="5"/>
      <c r="C60" s="9"/>
      <c r="D60" s="6">
        <v>2800</v>
      </c>
      <c r="E60" s="30">
        <f>F58</f>
        <v>82.53</v>
      </c>
      <c r="F60" s="28"/>
    </row>
    <row r="61" spans="1:6" x14ac:dyDescent="0.25">
      <c r="A61" s="11">
        <v>29</v>
      </c>
      <c r="B61" s="11" t="s">
        <v>27</v>
      </c>
      <c r="C61" s="12">
        <v>41789</v>
      </c>
      <c r="D61" s="13">
        <v>2700</v>
      </c>
      <c r="E61" s="50">
        <v>815.23</v>
      </c>
      <c r="F61" s="33"/>
    </row>
    <row r="62" spans="1:6" x14ac:dyDescent="0.25">
      <c r="A62" s="11"/>
      <c r="B62" s="11"/>
      <c r="C62" s="14"/>
      <c r="D62" s="13">
        <v>1100</v>
      </c>
      <c r="E62" s="33"/>
      <c r="F62" s="40">
        <f>E61</f>
        <v>815.23</v>
      </c>
    </row>
    <row r="63" spans="1:6" x14ac:dyDescent="0.25">
      <c r="A63" s="5">
        <v>30</v>
      </c>
      <c r="B63" s="5" t="s">
        <v>28</v>
      </c>
      <c r="C63" s="8">
        <v>41820</v>
      </c>
      <c r="D63" s="6">
        <v>7400</v>
      </c>
      <c r="E63" s="49">
        <v>77.599999999999994</v>
      </c>
      <c r="F63" s="25"/>
    </row>
    <row r="64" spans="1:6" x14ac:dyDescent="0.25">
      <c r="A64" s="5"/>
      <c r="B64" s="5"/>
      <c r="C64" s="9"/>
      <c r="D64" s="6">
        <v>2800</v>
      </c>
      <c r="E64" s="25"/>
      <c r="F64" s="30">
        <f>E63</f>
        <v>77.599999999999994</v>
      </c>
    </row>
    <row r="65" spans="1:6" x14ac:dyDescent="0.25">
      <c r="A65" s="11">
        <v>31</v>
      </c>
      <c r="B65" s="11" t="s">
        <v>29</v>
      </c>
      <c r="C65" s="12">
        <v>41820</v>
      </c>
      <c r="D65" s="13">
        <v>1100</v>
      </c>
      <c r="E65" s="33"/>
      <c r="F65" s="34">
        <f>F64</f>
        <v>77.599999999999994</v>
      </c>
    </row>
    <row r="66" spans="1:6" x14ac:dyDescent="0.25">
      <c r="A66" s="11"/>
      <c r="B66" s="11"/>
      <c r="C66" s="14"/>
      <c r="D66" s="13">
        <v>2800</v>
      </c>
      <c r="E66" s="35">
        <f>F65</f>
        <v>77.599999999999994</v>
      </c>
      <c r="F66" s="33"/>
    </row>
    <row r="67" spans="1:6" x14ac:dyDescent="0.25">
      <c r="A67" s="5">
        <v>32</v>
      </c>
      <c r="B67" s="5" t="s">
        <v>30</v>
      </c>
      <c r="C67" s="8">
        <v>41820</v>
      </c>
      <c r="D67" s="6">
        <v>2700</v>
      </c>
      <c r="E67" s="50">
        <v>820.16</v>
      </c>
      <c r="F67" s="28"/>
    </row>
    <row r="68" spans="1:6" x14ac:dyDescent="0.25">
      <c r="A68" s="5"/>
      <c r="B68" s="5"/>
      <c r="C68" s="9"/>
      <c r="D68" s="6">
        <v>1100</v>
      </c>
      <c r="E68" s="28"/>
      <c r="F68" s="36">
        <f>E67</f>
        <v>820.16</v>
      </c>
    </row>
    <row r="69" spans="1:6" x14ac:dyDescent="0.25">
      <c r="A69" s="11">
        <v>33</v>
      </c>
      <c r="B69" s="11" t="s">
        <v>31</v>
      </c>
      <c r="C69" s="12">
        <v>41850</v>
      </c>
      <c r="D69" s="13">
        <v>7400</v>
      </c>
      <c r="E69" s="43">
        <v>72.64</v>
      </c>
      <c r="F69" s="39"/>
    </row>
    <row r="70" spans="1:6" x14ac:dyDescent="0.25">
      <c r="A70" s="11"/>
      <c r="B70" s="11"/>
      <c r="C70" s="14"/>
      <c r="D70" s="13">
        <v>2800</v>
      </c>
      <c r="E70" s="39"/>
      <c r="F70" s="35">
        <f>E69</f>
        <v>72.64</v>
      </c>
    </row>
    <row r="71" spans="1:6" x14ac:dyDescent="0.25">
      <c r="A71" s="5">
        <v>34</v>
      </c>
      <c r="B71" s="5" t="s">
        <v>32</v>
      </c>
      <c r="C71" s="8">
        <v>41850</v>
      </c>
      <c r="D71" s="6">
        <v>1100</v>
      </c>
      <c r="E71" s="28"/>
      <c r="F71" s="29">
        <f>F70</f>
        <v>72.64</v>
      </c>
    </row>
    <row r="72" spans="1:6" x14ac:dyDescent="0.25">
      <c r="A72" s="5"/>
      <c r="B72" s="5"/>
      <c r="C72" s="9"/>
      <c r="D72" s="6">
        <v>2800</v>
      </c>
      <c r="E72" s="30">
        <f>F71</f>
        <v>72.64</v>
      </c>
      <c r="F72" s="28"/>
    </row>
    <row r="73" spans="1:6" x14ac:dyDescent="0.25">
      <c r="A73" s="5">
        <v>35</v>
      </c>
      <c r="B73" s="5" t="s">
        <v>33</v>
      </c>
      <c r="C73" s="8">
        <v>41850</v>
      </c>
      <c r="D73" s="6">
        <v>2700</v>
      </c>
      <c r="E73" s="50">
        <v>825.12</v>
      </c>
      <c r="F73" s="28"/>
    </row>
    <row r="74" spans="1:6" x14ac:dyDescent="0.25">
      <c r="A74" s="5"/>
      <c r="B74" s="5"/>
      <c r="C74" s="9"/>
      <c r="D74" s="6">
        <v>1100</v>
      </c>
      <c r="E74" s="28"/>
      <c r="F74" s="36">
        <f>E73</f>
        <v>825.12</v>
      </c>
    </row>
    <row r="75" spans="1:6" x14ac:dyDescent="0.25">
      <c r="A75" s="2">
        <v>36</v>
      </c>
      <c r="B75" s="2" t="s">
        <v>34</v>
      </c>
      <c r="C75" s="10">
        <v>41881</v>
      </c>
      <c r="D75" s="3">
        <v>7400</v>
      </c>
      <c r="E75" s="49">
        <v>67.650000000000006</v>
      </c>
      <c r="F75" s="27"/>
    </row>
    <row r="76" spans="1:6" x14ac:dyDescent="0.25">
      <c r="A76" s="2"/>
      <c r="B76" s="2"/>
      <c r="C76" s="1"/>
      <c r="D76" s="3">
        <v>2800</v>
      </c>
      <c r="E76" s="27"/>
      <c r="F76" s="26">
        <f>E75</f>
        <v>67.650000000000006</v>
      </c>
    </row>
    <row r="77" spans="1:6" x14ac:dyDescent="0.25">
      <c r="A77" s="5">
        <v>37</v>
      </c>
      <c r="B77" s="5" t="s">
        <v>35</v>
      </c>
      <c r="C77" s="10">
        <v>41881</v>
      </c>
      <c r="D77" s="6">
        <v>1100</v>
      </c>
      <c r="E77" s="28"/>
      <c r="F77" s="29">
        <f>F76</f>
        <v>67.650000000000006</v>
      </c>
    </row>
    <row r="78" spans="1:6" x14ac:dyDescent="0.25">
      <c r="A78" s="5"/>
      <c r="B78" s="5"/>
      <c r="C78" s="9"/>
      <c r="D78" s="6">
        <v>2800</v>
      </c>
      <c r="E78" s="30">
        <f>F77</f>
        <v>67.650000000000006</v>
      </c>
      <c r="F78" s="28"/>
    </row>
    <row r="79" spans="1:6" x14ac:dyDescent="0.25">
      <c r="A79" s="2">
        <v>38</v>
      </c>
      <c r="B79" s="2" t="s">
        <v>36</v>
      </c>
      <c r="C79" s="10">
        <v>41881</v>
      </c>
      <c r="D79" s="7">
        <v>2700</v>
      </c>
      <c r="E79" s="51">
        <v>830.1</v>
      </c>
      <c r="F79" s="32"/>
    </row>
    <row r="80" spans="1:6" x14ac:dyDescent="0.25">
      <c r="A80" s="2"/>
      <c r="B80" s="2"/>
      <c r="C80" s="1"/>
      <c r="D80" s="7">
        <v>1100</v>
      </c>
      <c r="E80" s="32"/>
      <c r="F80" s="44">
        <f>E79</f>
        <v>830.1</v>
      </c>
    </row>
    <row r="81" spans="1:6" x14ac:dyDescent="0.25">
      <c r="A81" s="5">
        <v>39</v>
      </c>
      <c r="B81" s="5" t="s">
        <v>8</v>
      </c>
      <c r="C81" s="8">
        <v>41912</v>
      </c>
      <c r="D81" s="6">
        <v>7400</v>
      </c>
      <c r="E81" s="43">
        <v>62.63</v>
      </c>
      <c r="F81" s="25"/>
    </row>
    <row r="82" spans="1:6" x14ac:dyDescent="0.25">
      <c r="A82" s="5"/>
      <c r="B82" s="5"/>
      <c r="C82" s="9"/>
      <c r="D82" s="6">
        <v>2800</v>
      </c>
      <c r="E82" s="25"/>
      <c r="F82" s="30">
        <f>E81</f>
        <v>62.63</v>
      </c>
    </row>
    <row r="83" spans="1:6" x14ac:dyDescent="0.25">
      <c r="A83" s="11">
        <v>40</v>
      </c>
      <c r="B83" s="11" t="s">
        <v>39</v>
      </c>
      <c r="C83" s="12">
        <v>41912</v>
      </c>
      <c r="D83" s="13">
        <v>1100</v>
      </c>
      <c r="E83" s="33"/>
      <c r="F83" s="34">
        <f>F82</f>
        <v>62.63</v>
      </c>
    </row>
    <row r="84" spans="1:6" x14ac:dyDescent="0.25">
      <c r="A84" s="11"/>
      <c r="B84" s="11"/>
      <c r="C84" s="14"/>
      <c r="D84" s="13">
        <v>2800</v>
      </c>
      <c r="E84" s="35">
        <f>F82</f>
        <v>62.63</v>
      </c>
      <c r="F84" s="33"/>
    </row>
    <row r="85" spans="1:6" x14ac:dyDescent="0.25">
      <c r="A85" s="5">
        <v>41</v>
      </c>
      <c r="B85" s="5" t="s">
        <v>40</v>
      </c>
      <c r="C85" s="8">
        <v>41912</v>
      </c>
      <c r="D85" s="6">
        <v>2700</v>
      </c>
      <c r="E85" s="50">
        <v>835.12</v>
      </c>
      <c r="F85" s="28"/>
    </row>
    <row r="86" spans="1:6" x14ac:dyDescent="0.25">
      <c r="A86" s="5"/>
      <c r="B86" s="5"/>
      <c r="C86" s="9"/>
      <c r="D86" s="6">
        <v>1100</v>
      </c>
      <c r="E86" s="28"/>
      <c r="F86" s="36">
        <f>E85</f>
        <v>835.12</v>
      </c>
    </row>
    <row r="87" spans="1:6" x14ac:dyDescent="0.25">
      <c r="A87" s="11">
        <v>42</v>
      </c>
      <c r="B87" s="11" t="s">
        <v>9</v>
      </c>
      <c r="C87" s="12">
        <v>41942</v>
      </c>
      <c r="D87" s="13">
        <v>7400</v>
      </c>
      <c r="E87" s="49">
        <v>57.59</v>
      </c>
      <c r="F87" s="39"/>
    </row>
    <row r="88" spans="1:6" x14ac:dyDescent="0.25">
      <c r="A88" s="11"/>
      <c r="B88" s="11"/>
      <c r="C88" s="14"/>
      <c r="D88" s="13">
        <v>2800</v>
      </c>
      <c r="E88" s="39"/>
      <c r="F88" s="35">
        <f>E87</f>
        <v>57.59</v>
      </c>
    </row>
    <row r="89" spans="1:6" x14ac:dyDescent="0.25">
      <c r="A89" s="5">
        <v>43</v>
      </c>
      <c r="B89" s="5" t="s">
        <v>41</v>
      </c>
      <c r="C89" s="8">
        <v>41942</v>
      </c>
      <c r="D89" s="6">
        <v>1100</v>
      </c>
      <c r="E89" s="28"/>
      <c r="F89" s="29">
        <f>F88</f>
        <v>57.59</v>
      </c>
    </row>
    <row r="90" spans="1:6" x14ac:dyDescent="0.25">
      <c r="A90" s="5"/>
      <c r="B90" s="5"/>
      <c r="C90" s="9"/>
      <c r="D90" s="6">
        <v>2800</v>
      </c>
      <c r="E90" s="30">
        <f>F89</f>
        <v>57.59</v>
      </c>
      <c r="F90" s="28"/>
    </row>
    <row r="91" spans="1:6" x14ac:dyDescent="0.25">
      <c r="A91" s="11">
        <v>44</v>
      </c>
      <c r="B91" s="11" t="s">
        <v>42</v>
      </c>
      <c r="C91" s="12">
        <v>41942</v>
      </c>
      <c r="D91" s="13">
        <v>2700</v>
      </c>
      <c r="E91" s="50">
        <v>840.17</v>
      </c>
      <c r="F91" s="33"/>
    </row>
    <row r="92" spans="1:6" x14ac:dyDescent="0.25">
      <c r="A92" s="11"/>
      <c r="B92" s="11"/>
      <c r="C92" s="14"/>
      <c r="D92" s="13">
        <v>1100</v>
      </c>
      <c r="E92" s="33"/>
      <c r="F92" s="40">
        <f>E91</f>
        <v>840.17</v>
      </c>
    </row>
    <row r="93" spans="1:6" x14ac:dyDescent="0.25">
      <c r="A93" s="5">
        <v>45</v>
      </c>
      <c r="B93" s="5" t="s">
        <v>10</v>
      </c>
      <c r="C93" s="8">
        <v>41973</v>
      </c>
      <c r="D93" s="6">
        <v>7400</v>
      </c>
      <c r="E93" s="49">
        <v>52.51</v>
      </c>
      <c r="F93" s="25"/>
    </row>
    <row r="94" spans="1:6" x14ac:dyDescent="0.25">
      <c r="A94" s="5"/>
      <c r="B94" s="5"/>
      <c r="C94" s="9"/>
      <c r="D94" s="6">
        <v>2800</v>
      </c>
      <c r="E94" s="25"/>
      <c r="F94" s="30">
        <f>E93</f>
        <v>52.51</v>
      </c>
    </row>
    <row r="95" spans="1:6" x14ac:dyDescent="0.25">
      <c r="A95" s="11">
        <v>46</v>
      </c>
      <c r="B95" s="11" t="s">
        <v>11</v>
      </c>
      <c r="C95" s="12">
        <v>41973</v>
      </c>
      <c r="D95" s="13">
        <v>1100</v>
      </c>
      <c r="E95" s="33"/>
      <c r="F95" s="34">
        <f>F94</f>
        <v>52.51</v>
      </c>
    </row>
    <row r="96" spans="1:6" x14ac:dyDescent="0.25">
      <c r="A96" s="11"/>
      <c r="B96" s="11"/>
      <c r="C96" s="14"/>
      <c r="D96" s="13">
        <v>2800</v>
      </c>
      <c r="E96" s="35">
        <f>F95</f>
        <v>52.51</v>
      </c>
      <c r="F96" s="33"/>
    </row>
    <row r="97" spans="1:6" x14ac:dyDescent="0.25">
      <c r="A97" s="5">
        <v>47</v>
      </c>
      <c r="B97" s="5" t="s">
        <v>43</v>
      </c>
      <c r="C97" s="8">
        <v>41973</v>
      </c>
      <c r="D97" s="6">
        <v>2700</v>
      </c>
      <c r="E97" s="50">
        <v>845.25</v>
      </c>
      <c r="F97" s="28"/>
    </row>
    <row r="98" spans="1:6" x14ac:dyDescent="0.25">
      <c r="A98" s="5"/>
      <c r="B98" s="5"/>
      <c r="C98" s="9"/>
      <c r="D98" s="6">
        <v>1100</v>
      </c>
      <c r="E98" s="28"/>
      <c r="F98" s="36">
        <f>E97</f>
        <v>845.25</v>
      </c>
    </row>
    <row r="99" spans="1:6" x14ac:dyDescent="0.25">
      <c r="A99" s="11">
        <v>48</v>
      </c>
      <c r="B99" s="11" t="s">
        <v>12</v>
      </c>
      <c r="C99" s="12">
        <v>42003</v>
      </c>
      <c r="D99" s="13">
        <v>7400</v>
      </c>
      <c r="E99" s="49">
        <v>47.4</v>
      </c>
      <c r="F99" s="39"/>
    </row>
    <row r="100" spans="1:6" x14ac:dyDescent="0.25">
      <c r="A100" s="11"/>
      <c r="B100" s="11"/>
      <c r="C100" s="14"/>
      <c r="D100" s="13">
        <v>2800</v>
      </c>
      <c r="E100" s="39"/>
      <c r="F100" s="35">
        <f>E99</f>
        <v>47.4</v>
      </c>
    </row>
    <row r="101" spans="1:6" x14ac:dyDescent="0.25">
      <c r="A101" s="5">
        <v>49</v>
      </c>
      <c r="B101" s="5" t="s">
        <v>13</v>
      </c>
      <c r="C101" s="8">
        <v>42003</v>
      </c>
      <c r="D101" s="6">
        <v>1100</v>
      </c>
      <c r="E101" s="28"/>
      <c r="F101" s="29">
        <f>F100</f>
        <v>47.4</v>
      </c>
    </row>
    <row r="102" spans="1:6" x14ac:dyDescent="0.25">
      <c r="A102" s="5"/>
      <c r="B102" s="5"/>
      <c r="C102" s="9"/>
      <c r="D102" s="6">
        <v>2800</v>
      </c>
      <c r="E102" s="30">
        <f>F100</f>
        <v>47.4</v>
      </c>
      <c r="F102" s="28"/>
    </row>
    <row r="103" spans="1:6" x14ac:dyDescent="0.25">
      <c r="A103" s="11">
        <v>50</v>
      </c>
      <c r="B103" s="11" t="s">
        <v>44</v>
      </c>
      <c r="C103" s="12">
        <v>42003</v>
      </c>
      <c r="D103" s="13">
        <v>2700</v>
      </c>
      <c r="E103" s="50">
        <v>850.36</v>
      </c>
      <c r="F103" s="33"/>
    </row>
    <row r="104" spans="1:6" x14ac:dyDescent="0.25">
      <c r="A104" s="11"/>
      <c r="B104" s="11"/>
      <c r="C104" s="14"/>
      <c r="D104" s="13">
        <v>1100</v>
      </c>
      <c r="E104" s="33"/>
      <c r="F104" s="40">
        <f>E103</f>
        <v>850.36</v>
      </c>
    </row>
    <row r="105" spans="1:6" x14ac:dyDescent="0.25">
      <c r="A105" s="15">
        <v>51</v>
      </c>
      <c r="B105" s="15" t="s">
        <v>16</v>
      </c>
      <c r="C105" s="16">
        <v>42004</v>
      </c>
      <c r="D105" s="17">
        <v>9720</v>
      </c>
      <c r="E105" s="37">
        <f>E111+E117+E123+E129+E135+E141+E147+E153</f>
        <v>6990.54</v>
      </c>
      <c r="F105" s="38"/>
    </row>
    <row r="106" spans="1:6" x14ac:dyDescent="0.25">
      <c r="A106" s="15"/>
      <c r="B106" s="15"/>
      <c r="C106" s="15"/>
      <c r="D106" s="17">
        <v>2700</v>
      </c>
      <c r="E106" s="38"/>
      <c r="F106" s="37">
        <f>E105</f>
        <v>6990.54</v>
      </c>
    </row>
    <row r="107" spans="1:6" x14ac:dyDescent="0.25">
      <c r="A107" s="2">
        <v>52</v>
      </c>
      <c r="B107" s="2" t="s">
        <v>14</v>
      </c>
      <c r="C107" s="10">
        <v>42034</v>
      </c>
      <c r="D107" s="3">
        <v>7400</v>
      </c>
      <c r="E107" s="49">
        <v>42.26</v>
      </c>
      <c r="F107" s="27"/>
    </row>
    <row r="108" spans="1:6" x14ac:dyDescent="0.25">
      <c r="A108" s="2"/>
      <c r="B108" s="2"/>
      <c r="C108" s="1"/>
      <c r="D108" s="3">
        <v>2800</v>
      </c>
      <c r="E108" s="27"/>
      <c r="F108" s="26">
        <f>E107</f>
        <v>42.26</v>
      </c>
    </row>
    <row r="109" spans="1:6" x14ac:dyDescent="0.25">
      <c r="A109" s="5">
        <v>53</v>
      </c>
      <c r="B109" s="5" t="s">
        <v>15</v>
      </c>
      <c r="C109" s="8">
        <v>42034</v>
      </c>
      <c r="D109" s="6">
        <v>1100</v>
      </c>
      <c r="E109" s="28"/>
      <c r="F109" s="29">
        <f>F108</f>
        <v>42.26</v>
      </c>
    </row>
    <row r="110" spans="1:6" x14ac:dyDescent="0.25">
      <c r="A110" s="5"/>
      <c r="B110" s="5"/>
      <c r="C110" s="9"/>
      <c r="D110" s="6">
        <v>2800</v>
      </c>
      <c r="E110" s="30">
        <f>F108</f>
        <v>42.26</v>
      </c>
      <c r="F110" s="28"/>
    </row>
    <row r="111" spans="1:6" x14ac:dyDescent="0.25">
      <c r="A111" s="2">
        <v>54</v>
      </c>
      <c r="B111" s="2" t="s">
        <v>45</v>
      </c>
      <c r="C111" s="10">
        <v>42034</v>
      </c>
      <c r="D111" s="7">
        <v>2700</v>
      </c>
      <c r="E111" s="51">
        <v>855.5</v>
      </c>
      <c r="F111" s="32"/>
    </row>
    <row r="112" spans="1:6" x14ac:dyDescent="0.25">
      <c r="A112" s="2"/>
      <c r="B112" s="2"/>
      <c r="C112" s="1"/>
      <c r="D112" s="7">
        <v>1100</v>
      </c>
      <c r="E112" s="32"/>
      <c r="F112" s="44">
        <f>E111</f>
        <v>855.5</v>
      </c>
    </row>
    <row r="113" spans="1:6" x14ac:dyDescent="0.25">
      <c r="A113" s="5">
        <v>55</v>
      </c>
      <c r="B113" s="5" t="s">
        <v>18</v>
      </c>
      <c r="C113" s="8">
        <v>42063</v>
      </c>
      <c r="D113" s="6">
        <v>7400</v>
      </c>
      <c r="E113" s="49">
        <v>37.090000000000003</v>
      </c>
      <c r="F113" s="25"/>
    </row>
    <row r="114" spans="1:6" x14ac:dyDescent="0.25">
      <c r="A114" s="5"/>
      <c r="B114" s="5"/>
      <c r="C114" s="9"/>
      <c r="D114" s="6">
        <v>2800</v>
      </c>
      <c r="E114" s="25"/>
      <c r="F114" s="30">
        <f>E113</f>
        <v>37.090000000000003</v>
      </c>
    </row>
    <row r="115" spans="1:6" x14ac:dyDescent="0.25">
      <c r="A115" s="11">
        <v>56</v>
      </c>
      <c r="B115" s="11" t="s">
        <v>19</v>
      </c>
      <c r="C115" s="12">
        <v>42063</v>
      </c>
      <c r="D115" s="13">
        <v>1100</v>
      </c>
      <c r="E115" s="33"/>
      <c r="F115" s="34">
        <f>F114</f>
        <v>37.090000000000003</v>
      </c>
    </row>
    <row r="116" spans="1:6" x14ac:dyDescent="0.25">
      <c r="A116" s="11"/>
      <c r="B116" s="11"/>
      <c r="C116" s="14"/>
      <c r="D116" s="13">
        <v>2800</v>
      </c>
      <c r="E116" s="35">
        <f>F114</f>
        <v>37.090000000000003</v>
      </c>
      <c r="F116" s="33"/>
    </row>
    <row r="117" spans="1:6" x14ac:dyDescent="0.25">
      <c r="A117" s="5">
        <v>57</v>
      </c>
      <c r="B117" s="5" t="s">
        <v>46</v>
      </c>
      <c r="C117" s="8">
        <v>42063</v>
      </c>
      <c r="D117" s="6">
        <v>2700</v>
      </c>
      <c r="E117" s="50">
        <v>860.67</v>
      </c>
      <c r="F117" s="28"/>
    </row>
    <row r="118" spans="1:6" x14ac:dyDescent="0.25">
      <c r="A118" s="5"/>
      <c r="B118" s="5"/>
      <c r="C118" s="9"/>
      <c r="D118" s="6">
        <v>1100</v>
      </c>
      <c r="E118" s="28"/>
      <c r="F118" s="36">
        <f>E117</f>
        <v>860.67</v>
      </c>
    </row>
    <row r="119" spans="1:6" x14ac:dyDescent="0.25">
      <c r="A119" s="11">
        <v>58</v>
      </c>
      <c r="B119" s="11" t="s">
        <v>21</v>
      </c>
      <c r="C119" s="12">
        <v>42093</v>
      </c>
      <c r="D119" s="13">
        <v>7400</v>
      </c>
      <c r="E119" s="49">
        <v>31.88</v>
      </c>
      <c r="F119" s="39"/>
    </row>
    <row r="120" spans="1:6" x14ac:dyDescent="0.25">
      <c r="A120" s="11"/>
      <c r="B120" s="11"/>
      <c r="C120" s="14"/>
      <c r="D120" s="13">
        <v>2800</v>
      </c>
      <c r="E120" s="39"/>
      <c r="F120" s="35">
        <f>E119</f>
        <v>31.88</v>
      </c>
    </row>
    <row r="121" spans="1:6" x14ac:dyDescent="0.25">
      <c r="A121" s="5">
        <v>59</v>
      </c>
      <c r="B121" s="5" t="s">
        <v>38</v>
      </c>
      <c r="C121" s="8">
        <v>42093</v>
      </c>
      <c r="D121" s="6">
        <v>1100</v>
      </c>
      <c r="E121" s="28"/>
      <c r="F121" s="29">
        <f>F120</f>
        <v>31.88</v>
      </c>
    </row>
    <row r="122" spans="1:6" x14ac:dyDescent="0.25">
      <c r="A122" s="5"/>
      <c r="B122" s="5"/>
      <c r="C122" s="9"/>
      <c r="D122" s="6">
        <v>2800</v>
      </c>
      <c r="E122" s="30">
        <f>F120</f>
        <v>31.88</v>
      </c>
      <c r="F122" s="28"/>
    </row>
    <row r="123" spans="1:6" x14ac:dyDescent="0.25">
      <c r="A123" s="11">
        <v>60</v>
      </c>
      <c r="B123" s="11" t="s">
        <v>47</v>
      </c>
      <c r="C123" s="12">
        <v>42093</v>
      </c>
      <c r="D123" s="13">
        <v>2700</v>
      </c>
      <c r="E123" s="50">
        <v>865.87</v>
      </c>
      <c r="F123" s="33"/>
    </row>
    <row r="124" spans="1:6" x14ac:dyDescent="0.25">
      <c r="A124" s="11"/>
      <c r="B124" s="11"/>
      <c r="C124" s="14"/>
      <c r="D124" s="13">
        <v>1100</v>
      </c>
      <c r="E124" s="33"/>
      <c r="F124" s="40">
        <f>E123</f>
        <v>865.87</v>
      </c>
    </row>
    <row r="125" spans="1:6" x14ac:dyDescent="0.25">
      <c r="A125" s="19">
        <v>61</v>
      </c>
      <c r="B125" s="19" t="s">
        <v>22</v>
      </c>
      <c r="C125" s="20">
        <v>42122</v>
      </c>
      <c r="D125" s="21">
        <v>7400</v>
      </c>
      <c r="E125" s="49">
        <v>26.65</v>
      </c>
      <c r="F125" s="42"/>
    </row>
    <row r="126" spans="1:6" x14ac:dyDescent="0.25">
      <c r="A126" s="19"/>
      <c r="B126" s="19"/>
      <c r="C126" s="22"/>
      <c r="D126" s="21">
        <v>2800</v>
      </c>
      <c r="E126" s="42"/>
      <c r="F126" s="41">
        <f>E125</f>
        <v>26.65</v>
      </c>
    </row>
    <row r="127" spans="1:6" x14ac:dyDescent="0.25">
      <c r="A127" s="11">
        <v>62</v>
      </c>
      <c r="B127" s="11" t="s">
        <v>23</v>
      </c>
      <c r="C127" s="12">
        <v>42122</v>
      </c>
      <c r="D127" s="13">
        <v>1100</v>
      </c>
      <c r="E127" s="33"/>
      <c r="F127" s="34">
        <f>F126</f>
        <v>26.65</v>
      </c>
    </row>
    <row r="128" spans="1:6" x14ac:dyDescent="0.25">
      <c r="A128" s="11"/>
      <c r="B128" s="11"/>
      <c r="C128" s="14"/>
      <c r="D128" s="13">
        <v>2800</v>
      </c>
      <c r="E128" s="35">
        <f>F126</f>
        <v>26.65</v>
      </c>
      <c r="F128" s="33"/>
    </row>
    <row r="129" spans="1:6" x14ac:dyDescent="0.25">
      <c r="A129" s="5">
        <v>63</v>
      </c>
      <c r="B129" s="5" t="s">
        <v>48</v>
      </c>
      <c r="C129" s="8">
        <v>42122</v>
      </c>
      <c r="D129" s="6">
        <v>2700</v>
      </c>
      <c r="E129" s="50">
        <v>871.11</v>
      </c>
      <c r="F129" s="28"/>
    </row>
    <row r="130" spans="1:6" x14ac:dyDescent="0.25">
      <c r="A130" s="5"/>
      <c r="B130" s="5"/>
      <c r="C130" s="9"/>
      <c r="D130" s="6">
        <v>1100</v>
      </c>
      <c r="E130" s="28"/>
      <c r="F130" s="36">
        <f>E129</f>
        <v>871.11</v>
      </c>
    </row>
    <row r="131" spans="1:6" x14ac:dyDescent="0.25">
      <c r="A131" s="11">
        <v>64</v>
      </c>
      <c r="B131" s="11" t="s">
        <v>25</v>
      </c>
      <c r="C131" s="12">
        <v>42154</v>
      </c>
      <c r="D131" s="13">
        <v>7400</v>
      </c>
      <c r="E131" s="49">
        <v>21.38</v>
      </c>
      <c r="F131" s="39"/>
    </row>
    <row r="132" spans="1:6" x14ac:dyDescent="0.25">
      <c r="A132" s="11"/>
      <c r="B132" s="11"/>
      <c r="C132" s="14"/>
      <c r="D132" s="13">
        <v>2800</v>
      </c>
      <c r="E132" s="39"/>
      <c r="F132" s="35">
        <f>E131</f>
        <v>21.38</v>
      </c>
    </row>
    <row r="133" spans="1:6" x14ac:dyDescent="0.25">
      <c r="A133" s="5">
        <v>65</v>
      </c>
      <c r="B133" s="5" t="s">
        <v>26</v>
      </c>
      <c r="C133" s="8">
        <v>42154</v>
      </c>
      <c r="D133" s="6">
        <v>1100</v>
      </c>
      <c r="E133" s="28"/>
      <c r="F133" s="29">
        <f>F132</f>
        <v>21.38</v>
      </c>
    </row>
    <row r="134" spans="1:6" x14ac:dyDescent="0.25">
      <c r="A134" s="5"/>
      <c r="B134" s="5"/>
      <c r="C134" s="9"/>
      <c r="D134" s="6">
        <v>2800</v>
      </c>
      <c r="E134" s="30">
        <f>F132</f>
        <v>21.38</v>
      </c>
      <c r="F134" s="28"/>
    </row>
    <row r="135" spans="1:6" x14ac:dyDescent="0.25">
      <c r="A135" s="11">
        <v>66</v>
      </c>
      <c r="B135" s="11" t="s">
        <v>49</v>
      </c>
      <c r="C135" s="12">
        <v>42154</v>
      </c>
      <c r="D135" s="13">
        <v>2700</v>
      </c>
      <c r="E135" s="50">
        <v>876.36</v>
      </c>
      <c r="F135" s="33"/>
    </row>
    <row r="136" spans="1:6" x14ac:dyDescent="0.25">
      <c r="A136" s="11"/>
      <c r="B136" s="11"/>
      <c r="C136" s="14"/>
      <c r="D136" s="13">
        <v>1100</v>
      </c>
      <c r="E136" s="33"/>
      <c r="F136" s="40">
        <f>E135</f>
        <v>876.36</v>
      </c>
    </row>
    <row r="137" spans="1:6" x14ac:dyDescent="0.25">
      <c r="A137" s="5">
        <v>58</v>
      </c>
      <c r="B137" s="5" t="s">
        <v>28</v>
      </c>
      <c r="C137" s="8">
        <v>42185</v>
      </c>
      <c r="D137" s="6">
        <v>7400</v>
      </c>
      <c r="E137" s="49">
        <v>16.09</v>
      </c>
      <c r="F137" s="25"/>
    </row>
    <row r="138" spans="1:6" x14ac:dyDescent="0.25">
      <c r="A138" s="5"/>
      <c r="B138" s="5"/>
      <c r="C138" s="9"/>
      <c r="D138" s="6">
        <v>2800</v>
      </c>
      <c r="E138" s="25"/>
      <c r="F138" s="30">
        <f>E137</f>
        <v>16.09</v>
      </c>
    </row>
    <row r="139" spans="1:6" x14ac:dyDescent="0.25">
      <c r="A139" s="11">
        <v>59</v>
      </c>
      <c r="B139" s="11" t="s">
        <v>29</v>
      </c>
      <c r="C139" s="12">
        <v>42185</v>
      </c>
      <c r="D139" s="13">
        <v>1100</v>
      </c>
      <c r="E139" s="33"/>
      <c r="F139" s="34">
        <f>F138</f>
        <v>16.09</v>
      </c>
    </row>
    <row r="140" spans="1:6" x14ac:dyDescent="0.25">
      <c r="A140" s="11"/>
      <c r="B140" s="11"/>
      <c r="C140" s="14"/>
      <c r="D140" s="13">
        <v>2800</v>
      </c>
      <c r="E140" s="35">
        <f>F138</f>
        <v>16.09</v>
      </c>
      <c r="F140" s="33"/>
    </row>
    <row r="141" spans="1:6" x14ac:dyDescent="0.25">
      <c r="A141" s="5">
        <v>60</v>
      </c>
      <c r="B141" s="5" t="s">
        <v>50</v>
      </c>
      <c r="C141" s="8">
        <v>42185</v>
      </c>
      <c r="D141" s="6">
        <v>2700</v>
      </c>
      <c r="E141" s="50">
        <v>881.67</v>
      </c>
      <c r="F141" s="28"/>
    </row>
    <row r="142" spans="1:6" x14ac:dyDescent="0.25">
      <c r="A142" s="5"/>
      <c r="B142" s="5"/>
      <c r="C142" s="9"/>
      <c r="D142" s="6">
        <v>1100</v>
      </c>
      <c r="E142" s="28"/>
      <c r="F142" s="36">
        <f>E141</f>
        <v>881.67</v>
      </c>
    </row>
    <row r="143" spans="1:6" x14ac:dyDescent="0.25">
      <c r="A143" s="11">
        <v>61</v>
      </c>
      <c r="B143" s="11" t="s">
        <v>31</v>
      </c>
      <c r="C143" s="12">
        <v>42215</v>
      </c>
      <c r="D143" s="13">
        <v>7400</v>
      </c>
      <c r="E143" s="49">
        <v>10.76</v>
      </c>
      <c r="F143" s="39"/>
    </row>
    <row r="144" spans="1:6" x14ac:dyDescent="0.25">
      <c r="A144" s="11"/>
      <c r="B144" s="11"/>
      <c r="C144" s="14"/>
      <c r="D144" s="13">
        <v>2800</v>
      </c>
      <c r="E144" s="39"/>
      <c r="F144" s="35">
        <f>E143</f>
        <v>10.76</v>
      </c>
    </row>
    <row r="145" spans="1:6" x14ac:dyDescent="0.25">
      <c r="A145" s="5">
        <v>62</v>
      </c>
      <c r="B145" s="5" t="s">
        <v>32</v>
      </c>
      <c r="C145" s="8">
        <v>42215</v>
      </c>
      <c r="D145" s="6">
        <v>1100</v>
      </c>
      <c r="E145" s="28"/>
      <c r="F145" s="29">
        <f>F144</f>
        <v>10.76</v>
      </c>
    </row>
    <row r="146" spans="1:6" x14ac:dyDescent="0.25">
      <c r="A146" s="5"/>
      <c r="B146" s="5"/>
      <c r="C146" s="9"/>
      <c r="D146" s="6">
        <v>2800</v>
      </c>
      <c r="E146" s="30">
        <f>F144</f>
        <v>10.76</v>
      </c>
      <c r="F146" s="28"/>
    </row>
    <row r="147" spans="1:6" x14ac:dyDescent="0.25">
      <c r="A147" s="11">
        <v>63</v>
      </c>
      <c r="B147" s="11" t="s">
        <v>51</v>
      </c>
      <c r="C147" s="12">
        <v>42215</v>
      </c>
      <c r="D147" s="13">
        <v>2700</v>
      </c>
      <c r="E147" s="51">
        <v>887</v>
      </c>
      <c r="F147" s="33"/>
    </row>
    <row r="148" spans="1:6" x14ac:dyDescent="0.25">
      <c r="A148" s="11"/>
      <c r="B148" s="11"/>
      <c r="C148" s="14"/>
      <c r="D148" s="13">
        <v>1100</v>
      </c>
      <c r="E148" s="33"/>
      <c r="F148" s="45">
        <f>E147</f>
        <v>887</v>
      </c>
    </row>
    <row r="149" spans="1:6" x14ac:dyDescent="0.25">
      <c r="A149" s="5">
        <v>64</v>
      </c>
      <c r="B149" s="5" t="s">
        <v>34</v>
      </c>
      <c r="C149" s="8">
        <v>42246</v>
      </c>
      <c r="D149" s="6">
        <v>7400</v>
      </c>
      <c r="E149" s="49">
        <v>5.39</v>
      </c>
      <c r="F149" s="25"/>
    </row>
    <row r="150" spans="1:6" x14ac:dyDescent="0.25">
      <c r="A150" s="5"/>
      <c r="B150" s="5"/>
      <c r="C150" s="9"/>
      <c r="D150" s="6">
        <v>2800</v>
      </c>
      <c r="E150" s="25"/>
      <c r="F150" s="30">
        <f>E149</f>
        <v>5.39</v>
      </c>
    </row>
    <row r="151" spans="1:6" x14ac:dyDescent="0.25">
      <c r="A151" s="11">
        <v>65</v>
      </c>
      <c r="B151" s="11" t="s">
        <v>52</v>
      </c>
      <c r="C151" s="12">
        <v>42246</v>
      </c>
      <c r="D151" s="13">
        <v>1100</v>
      </c>
      <c r="E151" s="33"/>
      <c r="F151" s="34">
        <f>F150</f>
        <v>5.39</v>
      </c>
    </row>
    <row r="152" spans="1:6" x14ac:dyDescent="0.25">
      <c r="A152" s="11"/>
      <c r="B152" s="11"/>
      <c r="C152" s="14"/>
      <c r="D152" s="13">
        <v>2800</v>
      </c>
      <c r="E152" s="35">
        <f>F151</f>
        <v>5.39</v>
      </c>
      <c r="F152" s="33"/>
    </row>
    <row r="153" spans="1:6" x14ac:dyDescent="0.25">
      <c r="A153" s="5">
        <v>66</v>
      </c>
      <c r="B153" s="5" t="s">
        <v>53</v>
      </c>
      <c r="C153" s="8">
        <v>42246</v>
      </c>
      <c r="D153" s="6">
        <v>2700</v>
      </c>
      <c r="E153" s="50">
        <v>892.36</v>
      </c>
      <c r="F153" s="28"/>
    </row>
    <row r="154" spans="1:6" x14ac:dyDescent="0.25">
      <c r="A154" s="5"/>
      <c r="B154" s="5"/>
      <c r="C154" s="9"/>
      <c r="D154" s="6">
        <v>1100</v>
      </c>
      <c r="E154" s="28"/>
      <c r="F154" s="36">
        <f>E153</f>
        <v>892.36</v>
      </c>
    </row>
    <row r="155" spans="1:6" x14ac:dyDescent="0.25">
      <c r="E155" s="46">
        <f>SUM(E5:E154)</f>
        <v>102654.99166666658</v>
      </c>
      <c r="F155" s="46">
        <f>SUM(F5:F154)</f>
        <v>102654.99166666658</v>
      </c>
    </row>
    <row r="156" spans="1:6" x14ac:dyDescent="0.25">
      <c r="B156" s="15" t="s">
        <v>54</v>
      </c>
      <c r="C156" s="15"/>
      <c r="D156" s="15"/>
      <c r="E156" s="18">
        <f>E11+E17+E23+E29</f>
        <v>9166.6666666666661</v>
      </c>
    </row>
    <row r="157" spans="1:6" x14ac:dyDescent="0.25">
      <c r="B157" s="15" t="s">
        <v>55</v>
      </c>
      <c r="C157" s="15"/>
      <c r="D157" s="15"/>
      <c r="E157" s="18">
        <f>E31</f>
        <v>9873.73</v>
      </c>
    </row>
    <row r="158" spans="1:6" x14ac:dyDescent="0.25">
      <c r="B158" s="15" t="s">
        <v>56</v>
      </c>
      <c r="C158" s="15"/>
      <c r="D158" s="15"/>
      <c r="E158" s="18">
        <f>E105</f>
        <v>6990.54</v>
      </c>
    </row>
    <row r="159" spans="1:6" x14ac:dyDescent="0.25">
      <c r="B159" s="15" t="s">
        <v>57</v>
      </c>
      <c r="C159" s="15"/>
      <c r="D159" s="15"/>
      <c r="E159" s="47">
        <f>E156+E157+E158</f>
        <v>26030.936666666668</v>
      </c>
    </row>
  </sheetData>
  <pageMargins left="0.7" right="0.7" top="0.75" bottom="0.75" header="0.3" footer="0.3"/>
  <pageSetup paperSize="9" orientation="portrait" horizontalDpi="4294967292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amortizacijski-načrt</vt:lpstr>
      <vt:lpstr>obdobja</vt:lpstr>
      <vt:lpstr>temeljnica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2013-11-01T07:53:48Z</dcterms:created>
  <dcterms:modified xsi:type="dcterms:W3CDTF">2023-06-13T05:12:22Z</dcterms:modified>
</cp:coreProperties>
</file>