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o\Documents\"/>
    </mc:Choice>
  </mc:AlternateContent>
  <xr:revisionPtr revIDLastSave="0" documentId="8_{870EE3C7-E7B1-4CB5-B096-A99478FAFA77}" xr6:coauthVersionLast="36" xr6:coauthVersionMax="36" xr10:uidLastSave="{00000000-0000-0000-0000-000000000000}"/>
  <bookViews>
    <workbookView xWindow="0" yWindow="0" windowWidth="28800" windowHeight="13425" xr2:uid="{555CE751-CEC6-4FAE-8F5E-6229C931D1AD}"/>
  </bookViews>
  <sheets>
    <sheet name="kalkulacija1" sheetId="1" r:id="rId1"/>
    <sheet name="kalkulacija2" sheetId="19" r:id="rId2"/>
    <sheet name="kalkulacija4" sheetId="21" r:id="rId3"/>
    <sheet name="kalkulacija5" sheetId="22" r:id="rId4"/>
    <sheet name="kalkulacija6" sheetId="23" r:id="rId5"/>
    <sheet name="kalkulacija7" sheetId="24" r:id="rId6"/>
    <sheet name="kalkulacija8" sheetId="25" r:id="rId7"/>
    <sheet name="kalkulacija9" sheetId="26" r:id="rId8"/>
    <sheet name="kalkulacija10" sheetId="27" r:id="rId9"/>
    <sheet name="kalkulacija11" sheetId="28" r:id="rId10"/>
    <sheet name="kalkulacija12" sheetId="20" r:id="rId11"/>
    <sheet name="kalkulacija13" sheetId="29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29" l="1"/>
  <c r="F39" i="29" s="1"/>
  <c r="G42" i="29" s="1"/>
  <c r="D28" i="29" s="1"/>
  <c r="G38" i="29"/>
  <c r="F38" i="29"/>
  <c r="A18" i="29"/>
  <c r="G13" i="29"/>
  <c r="B18" i="29" s="1"/>
  <c r="C18" i="29" s="1"/>
  <c r="D18" i="29" s="1"/>
  <c r="D32" i="29" s="1"/>
  <c r="F10" i="29"/>
  <c r="G9" i="29"/>
  <c r="F9" i="29"/>
  <c r="C39" i="28"/>
  <c r="F39" i="28" s="1"/>
  <c r="G42" i="28" s="1"/>
  <c r="D28" i="28" s="1"/>
  <c r="G38" i="28"/>
  <c r="F38" i="28"/>
  <c r="A18" i="28"/>
  <c r="F10" i="28"/>
  <c r="G13" i="28" s="1"/>
  <c r="B18" i="28" s="1"/>
  <c r="G9" i="28"/>
  <c r="F9" i="28"/>
  <c r="C39" i="27"/>
  <c r="F39" i="27" s="1"/>
  <c r="G42" i="27" s="1"/>
  <c r="D28" i="27" s="1"/>
  <c r="G38" i="27"/>
  <c r="F38" i="27"/>
  <c r="A18" i="27"/>
  <c r="F10" i="27"/>
  <c r="G13" i="27" s="1"/>
  <c r="B18" i="27" s="1"/>
  <c r="G9" i="27"/>
  <c r="F9" i="27"/>
  <c r="F39" i="26"/>
  <c r="G42" i="26" s="1"/>
  <c r="D28" i="26" s="1"/>
  <c r="C39" i="26"/>
  <c r="G38" i="26"/>
  <c r="F38" i="26"/>
  <c r="A18" i="26"/>
  <c r="F10" i="26"/>
  <c r="G13" i="26" s="1"/>
  <c r="B18" i="26" s="1"/>
  <c r="G9" i="26"/>
  <c r="F9" i="26"/>
  <c r="F39" i="25"/>
  <c r="G42" i="25" s="1"/>
  <c r="D28" i="25" s="1"/>
  <c r="C39" i="25"/>
  <c r="G38" i="25"/>
  <c r="F38" i="25"/>
  <c r="A18" i="25"/>
  <c r="F10" i="25"/>
  <c r="G13" i="25" s="1"/>
  <c r="B18" i="25" s="1"/>
  <c r="C18" i="25" s="1"/>
  <c r="D18" i="25" s="1"/>
  <c r="D32" i="25" s="1"/>
  <c r="G9" i="25"/>
  <c r="F9" i="25"/>
  <c r="F39" i="24"/>
  <c r="G42" i="24" s="1"/>
  <c r="D28" i="24" s="1"/>
  <c r="C39" i="24"/>
  <c r="G38" i="24"/>
  <c r="F38" i="24"/>
  <c r="A18" i="24"/>
  <c r="F10" i="24"/>
  <c r="G13" i="24" s="1"/>
  <c r="B18" i="24" s="1"/>
  <c r="C18" i="24" s="1"/>
  <c r="D18" i="24" s="1"/>
  <c r="D32" i="24" s="1"/>
  <c r="G9" i="24"/>
  <c r="F9" i="24"/>
  <c r="C39" i="23"/>
  <c r="F39" i="23" s="1"/>
  <c r="G42" i="23" s="1"/>
  <c r="D28" i="23" s="1"/>
  <c r="G38" i="23"/>
  <c r="F38" i="23"/>
  <c r="A18" i="23"/>
  <c r="F10" i="23"/>
  <c r="G13" i="23" s="1"/>
  <c r="B18" i="23" s="1"/>
  <c r="G9" i="23"/>
  <c r="F9" i="23"/>
  <c r="F39" i="22"/>
  <c r="G42" i="22" s="1"/>
  <c r="D28" i="22" s="1"/>
  <c r="C39" i="22"/>
  <c r="G38" i="22"/>
  <c r="F38" i="22"/>
  <c r="A18" i="22"/>
  <c r="F10" i="22"/>
  <c r="G13" i="22" s="1"/>
  <c r="B18" i="22" s="1"/>
  <c r="C18" i="22" s="1"/>
  <c r="D18" i="22" s="1"/>
  <c r="D32" i="22" s="1"/>
  <c r="G9" i="22"/>
  <c r="F9" i="22"/>
  <c r="C39" i="21"/>
  <c r="F39" i="21" s="1"/>
  <c r="G42" i="21" s="1"/>
  <c r="D28" i="21" s="1"/>
  <c r="G38" i="21"/>
  <c r="F38" i="21"/>
  <c r="A18" i="21"/>
  <c r="F10" i="21"/>
  <c r="G13" i="21" s="1"/>
  <c r="B18" i="21" s="1"/>
  <c r="G9" i="21"/>
  <c r="F9" i="21"/>
  <c r="F39" i="20"/>
  <c r="G42" i="20" s="1"/>
  <c r="D28" i="20" s="1"/>
  <c r="C39" i="20"/>
  <c r="G38" i="20"/>
  <c r="F38" i="20"/>
  <c r="A18" i="20"/>
  <c r="C18" i="20" s="1"/>
  <c r="D18" i="20" s="1"/>
  <c r="D32" i="20" s="1"/>
  <c r="G13" i="20"/>
  <c r="B18" i="20" s="1"/>
  <c r="F10" i="20"/>
  <c r="G9" i="20"/>
  <c r="F9" i="20"/>
  <c r="C39" i="19"/>
  <c r="F39" i="19" s="1"/>
  <c r="G42" i="19" s="1"/>
  <c r="D28" i="19" s="1"/>
  <c r="G38" i="19"/>
  <c r="F38" i="19"/>
  <c r="A18" i="19"/>
  <c r="F10" i="19"/>
  <c r="G13" i="19" s="1"/>
  <c r="B18" i="19" s="1"/>
  <c r="G9" i="19"/>
  <c r="F9" i="19"/>
  <c r="D26" i="29" l="1"/>
  <c r="D33" i="29"/>
  <c r="D34" i="29" s="1"/>
  <c r="D31" i="29"/>
  <c r="D29" i="29"/>
  <c r="D27" i="29"/>
  <c r="D30" i="29"/>
  <c r="E28" i="29"/>
  <c r="E30" i="29" s="1"/>
  <c r="C18" i="28"/>
  <c r="D18" i="28" s="1"/>
  <c r="D32" i="28" s="1"/>
  <c r="E28" i="28"/>
  <c r="E30" i="28" s="1"/>
  <c r="C18" i="27"/>
  <c r="D18" i="27" s="1"/>
  <c r="D32" i="27" s="1"/>
  <c r="E28" i="27" s="1"/>
  <c r="E30" i="27" s="1"/>
  <c r="C18" i="26"/>
  <c r="D18" i="26" s="1"/>
  <c r="D32" i="26" s="1"/>
  <c r="E28" i="26"/>
  <c r="E30" i="26" s="1"/>
  <c r="D33" i="25"/>
  <c r="D34" i="25"/>
  <c r="D29" i="25"/>
  <c r="D26" i="25"/>
  <c r="D31" i="25"/>
  <c r="D30" i="25"/>
  <c r="D27" i="25"/>
  <c r="E28" i="25"/>
  <c r="E30" i="25" s="1"/>
  <c r="D27" i="24"/>
  <c r="D29" i="24"/>
  <c r="D33" i="24"/>
  <c r="D34" i="24" s="1"/>
  <c r="D31" i="24"/>
  <c r="D30" i="24" s="1"/>
  <c r="D26" i="24"/>
  <c r="E28" i="24"/>
  <c r="E30" i="24" s="1"/>
  <c r="C18" i="23"/>
  <c r="D18" i="23" s="1"/>
  <c r="D32" i="23" s="1"/>
  <c r="E28" i="23"/>
  <c r="E30" i="23" s="1"/>
  <c r="D27" i="22"/>
  <c r="D33" i="22"/>
  <c r="D34" i="22" s="1"/>
  <c r="D31" i="22"/>
  <c r="D30" i="22" s="1"/>
  <c r="D29" i="22"/>
  <c r="D26" i="22"/>
  <c r="E28" i="22"/>
  <c r="E30" i="22" s="1"/>
  <c r="C18" i="21"/>
  <c r="D18" i="21" s="1"/>
  <c r="D32" i="21" s="1"/>
  <c r="E28" i="21"/>
  <c r="E30" i="21" s="1"/>
  <c r="D33" i="20"/>
  <c r="D34" i="20" s="1"/>
  <c r="D31" i="20"/>
  <c r="D30" i="20"/>
  <c r="D29" i="20"/>
  <c r="D26" i="20"/>
  <c r="D27" i="20"/>
  <c r="E28" i="20"/>
  <c r="E30" i="20" s="1"/>
  <c r="C18" i="19"/>
  <c r="D18" i="19" s="1"/>
  <c r="D32" i="19" s="1"/>
  <c r="E28" i="19"/>
  <c r="E30" i="19" s="1"/>
  <c r="C39" i="1"/>
  <c r="F39" i="1" s="1"/>
  <c r="F38" i="1"/>
  <c r="G38" i="1"/>
  <c r="A18" i="1"/>
  <c r="F10" i="1"/>
  <c r="G9" i="1"/>
  <c r="F9" i="1"/>
  <c r="D33" i="28" l="1"/>
  <c r="D31" i="28"/>
  <c r="D27" i="28"/>
  <c r="D29" i="28"/>
  <c r="D30" i="28"/>
  <c r="D34" i="28"/>
  <c r="D26" i="28"/>
  <c r="D31" i="27"/>
  <c r="D33" i="27"/>
  <c r="D29" i="27"/>
  <c r="D26" i="27"/>
  <c r="D34" i="27"/>
  <c r="D30" i="27"/>
  <c r="D27" i="27"/>
  <c r="D29" i="26"/>
  <c r="D26" i="26"/>
  <c r="D33" i="26"/>
  <c r="D34" i="26" s="1"/>
  <c r="D27" i="26"/>
  <c r="D31" i="26"/>
  <c r="D30" i="26" s="1"/>
  <c r="D29" i="23"/>
  <c r="D27" i="23"/>
  <c r="D33" i="23"/>
  <c r="D34" i="23" s="1"/>
  <c r="D26" i="23"/>
  <c r="D31" i="23"/>
  <c r="D30" i="23" s="1"/>
  <c r="D31" i="21"/>
  <c r="D27" i="21"/>
  <c r="D30" i="21"/>
  <c r="D29" i="21"/>
  <c r="D33" i="21"/>
  <c r="D34" i="21" s="1"/>
  <c r="D26" i="21"/>
  <c r="D33" i="19"/>
  <c r="D34" i="19" s="1"/>
  <c r="D31" i="19"/>
  <c r="D30" i="19" s="1"/>
  <c r="D29" i="19"/>
  <c r="D27" i="19"/>
  <c r="D26" i="19"/>
  <c r="G13" i="1"/>
  <c r="B18" i="1" s="1"/>
  <c r="C18" i="1" s="1"/>
  <c r="D18" i="1" s="1"/>
  <c r="D32" i="1" s="1"/>
  <c r="G42" i="1"/>
  <c r="D28" i="1" s="1"/>
  <c r="E28" i="1" l="1"/>
  <c r="E30" i="1" s="1"/>
  <c r="D33" i="1"/>
  <c r="D34" i="1" s="1"/>
  <c r="D31" i="1"/>
  <c r="D30" i="1" s="1"/>
  <c r="D29" i="1"/>
  <c r="D27" i="1"/>
  <c r="D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F0C64FDE-5FD4-4A69-9697-E56783EB9418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EF87A4D0-9F2A-4AA2-BAE9-0D40707F3E40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BD85F56A-31D2-425E-A494-FDE44D63FA81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5981D8ED-CD48-464B-A4FB-43684EF4F1EF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936CC088-507F-4AA2-8E36-D4867A56838E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3BD91194-D147-4DBC-A547-A69138E37DA0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D241981F-D078-4180-8823-8FFC3693A77E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19E49FF2-55E9-4381-A401-3166740EF8CB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DC1D93F8-5F4D-4A56-976D-A2AE337C2DAD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BF383FE4-7E50-422C-BBD3-1DA101040700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3137017B-5BC4-4EBF-9ED0-29AAED564E35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CF9E40C2-7C25-446B-BF75-FB5003C6ACDB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1490343A-17E2-48A5-92D1-F7521E89496C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784E889C-BCBB-4FD6-94C5-98925DBC56B6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3BD3B7CD-48DB-4041-BE90-F5C2C550277C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B85B9240-717D-42A1-B4F8-6B3C140310FB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3CADC5D9-3E16-4C0E-B855-C933412167A8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304AA33D-F559-4498-84C3-6AF280486232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EFCC4C68-7933-48B8-A6A8-06DE0C760BF0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8E4012E7-CB11-443B-BC7E-F115523B60D4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2D280BA7-C184-434E-81F2-161CBE04BADD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7BA86D42-0656-4685-B4AA-5DCF817FC1AE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06E6A140-822A-4FB4-91E8-220FF0780F40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5FF9B057-5384-4B7A-825F-3C59E8D190E3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<sst xmlns="http://schemas.openxmlformats.org/spreadsheetml/2006/main" count="924" uniqueCount="51">
  <si>
    <t>1. naloga: Izračunajte, koliko stane 60 minut frizerske storitve z 9,5 % DDV.</t>
  </si>
  <si>
    <t>Zap. št.</t>
  </si>
  <si>
    <t>Leva postavka (ME)</t>
  </si>
  <si>
    <t>Vrednost 1</t>
  </si>
  <si>
    <t>Desna postavka (ME)</t>
  </si>
  <si>
    <t>Vrednost 2</t>
  </si>
  <si>
    <t xml:space="preserve">Leva stran križnega računa </t>
  </si>
  <si>
    <t>Desna stran križnega računa</t>
  </si>
  <si>
    <t>minut</t>
  </si>
  <si>
    <t>EUR</t>
  </si>
  <si>
    <t>X</t>
  </si>
  <si>
    <t>Cena za 60 minut barvanja las je 31,33 z 9,5 % DDV</t>
  </si>
  <si>
    <t>IZRAČUN PREMO SORAZMERJA</t>
  </si>
  <si>
    <t>Formula</t>
  </si>
  <si>
    <r>
      <rPr>
        <sz val="11"/>
        <color rgb="FFFF0000"/>
        <rFont val="Calibri"/>
        <family val="2"/>
        <charset val="238"/>
        <scheme val="minor"/>
      </rPr>
      <t>2*1</t>
    </r>
    <r>
      <rPr>
        <sz val="11"/>
        <color theme="1"/>
        <rFont val="Calibri"/>
        <family val="2"/>
        <charset val="238"/>
        <scheme val="minor"/>
      </rPr>
      <t>/1</t>
    </r>
  </si>
  <si>
    <t>Cena za 60 minut</t>
  </si>
  <si>
    <t>CENA Z 9,5 % DDV:</t>
  </si>
  <si>
    <t>Število minut striženja</t>
  </si>
  <si>
    <t>Cena za minuto striženja</t>
  </si>
  <si>
    <t>CENA BREZ 9,5% DDV</t>
  </si>
  <si>
    <t>XXXXXXX</t>
  </si>
  <si>
    <t>3. naloga: Izračunajte ceno frizerske storitve glede na:</t>
  </si>
  <si>
    <t xml:space="preserve">- zahtevnost frizerske storitve, </t>
  </si>
  <si>
    <t xml:space="preserve">- čas opravljanja frizerske storitve, </t>
  </si>
  <si>
    <t>- stroškov za frizersko storitev.</t>
  </si>
  <si>
    <t>Stroški</t>
  </si>
  <si>
    <t>Procenti</t>
  </si>
  <si>
    <t>Stroški v EUR in cena z DDV</t>
  </si>
  <si>
    <t>Delež v %</t>
  </si>
  <si>
    <t>amortizacija (stroji, naprave …)</t>
  </si>
  <si>
    <t>materialni stroški (šamponi, čistila …)</t>
  </si>
  <si>
    <t>stroški dela</t>
  </si>
  <si>
    <t>storitve drugih (popravila strojev …)</t>
  </si>
  <si>
    <t>lastna cena</t>
  </si>
  <si>
    <t>dobiček</t>
  </si>
  <si>
    <t>XXXXXXXXXXXXX</t>
  </si>
  <si>
    <t>prodajna cena brez DDV</t>
  </si>
  <si>
    <t>DDV</t>
  </si>
  <si>
    <t>Cena z DDV</t>
  </si>
  <si>
    <t>ur</t>
  </si>
  <si>
    <r>
      <t xml:space="preserve">90 minut barvanja las stane 43,00 EUR z 9,5 % DDV. Koliko stane 60 minut barvanja las? </t>
    </r>
    <r>
      <rPr>
        <b/>
        <sz val="11"/>
        <color rgb="FFFF0000"/>
        <rFont val="Calibri"/>
        <family val="2"/>
        <charset val="238"/>
        <scheme val="minor"/>
      </rPr>
      <t>Popravite podatke, da bodo ustrezali vašemu primeru!</t>
    </r>
  </si>
  <si>
    <t>Bruto plača  na minuto</t>
  </si>
  <si>
    <t>Frizer zasluži na minuto 0,14 EUR.</t>
  </si>
  <si>
    <t>ur (minuta)</t>
  </si>
  <si>
    <r>
      <t xml:space="preserve">2. naloga: Izračunajte koliko stane  frizerska storitev brez 9,5 % DDV. </t>
    </r>
    <r>
      <rPr>
        <b/>
        <sz val="11"/>
        <color rgb="FFFF0000"/>
        <rFont val="Calibri"/>
        <family val="2"/>
        <charset val="238"/>
        <scheme val="minor"/>
      </rPr>
      <t>Ne vpisujte ničesar, podatki se sami vpisujejo!</t>
    </r>
  </si>
  <si>
    <r>
      <t xml:space="preserve">4. naloga: Koliko zasluži frizer na minuto, če zasluži v 174 urah 1.430,00 EUR. </t>
    </r>
    <r>
      <rPr>
        <b/>
        <sz val="11"/>
        <color rgb="FFFF0000"/>
        <rFont val="Calibri"/>
        <family val="2"/>
        <charset val="238"/>
        <scheme val="minor"/>
      </rPr>
      <t>Ne vpisujte ničesar, razen če želite povečati svojo bruto plačo na mesec!</t>
    </r>
  </si>
  <si>
    <t>1. KALKULACIJA ZA FRIZERSKO STORITEV</t>
  </si>
  <si>
    <t>DOVOLJENO VAM JE PISATI SAMO V ZLATA POLJA! IMAMO SAMO 4 ZLATA POLJA.</t>
  </si>
  <si>
    <t>1. naloga</t>
  </si>
  <si>
    <t>3. naloga</t>
  </si>
  <si>
    <t>4. naloga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</si>
</sst>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FB53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0" fillId="2" borderId="1" xfId="0" applyFill="1" applyBorder="1"/>
    <xf numFmtId="0" fontId="0" fillId="0" borderId="1" xfId="0" applyBorder="1" applyAlignment="1">
      <alignment horizontal="right"/>
    </xf>
    <xf numFmtId="43" fontId="0" fillId="3" borderId="1" xfId="0" applyNumberFormat="1" applyFill="1" applyBorder="1"/>
    <xf numFmtId="43" fontId="2" fillId="3" borderId="1" xfId="0" applyNumberFormat="1" applyFont="1" applyFill="1" applyBorder="1"/>
    <xf numFmtId="0" fontId="0" fillId="0" borderId="2" xfId="0" applyBorder="1" applyAlignment="1">
      <alignment horizontal="right"/>
    </xf>
    <xf numFmtId="9" fontId="0" fillId="3" borderId="1" xfId="0" applyNumberFormat="1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2" fontId="1" fillId="5" borderId="2" xfId="0" applyNumberFormat="1" applyFont="1" applyFill="1" applyBorder="1" applyAlignment="1">
      <alignment horizontal="center"/>
    </xf>
    <xf numFmtId="0" fontId="0" fillId="0" borderId="1" xfId="0" applyBorder="1"/>
    <xf numFmtId="0" fontId="4" fillId="5" borderId="1" xfId="0" applyFont="1" applyFill="1" applyBorder="1" applyAlignment="1" applyProtection="1">
      <alignment horizontal="center"/>
      <protection locked="0"/>
    </xf>
    <xf numFmtId="164" fontId="4" fillId="5" borderId="1" xfId="0" applyNumberFormat="1" applyFont="1" applyFill="1" applyBorder="1" applyAlignment="1" applyProtection="1">
      <alignment horizontal="center"/>
    </xf>
    <xf numFmtId="0" fontId="0" fillId="0" borderId="1" xfId="0" applyFont="1" applyBorder="1" applyAlignment="1">
      <alignment vertical="center"/>
    </xf>
    <xf numFmtId="2" fontId="3" fillId="7" borderId="1" xfId="0" applyNumberFormat="1" applyFont="1" applyFill="1" applyBorder="1" applyAlignment="1">
      <alignment horizontal="center"/>
    </xf>
    <xf numFmtId="0" fontId="3" fillId="0" borderId="0" xfId="0" quotePrefix="1" applyFont="1"/>
    <xf numFmtId="0" fontId="0" fillId="2" borderId="1" xfId="0" applyFill="1" applyBorder="1" applyAlignment="1">
      <alignment horizontal="right"/>
    </xf>
    <xf numFmtId="2" fontId="0" fillId="0" borderId="1" xfId="0" applyNumberFormat="1" applyBorder="1"/>
    <xf numFmtId="10" fontId="0" fillId="6" borderId="1" xfId="0" applyNumberFormat="1" applyFill="1" applyBorder="1"/>
    <xf numFmtId="10" fontId="0" fillId="0" borderId="1" xfId="0" applyNumberFormat="1" applyBorder="1"/>
    <xf numFmtId="2" fontId="0" fillId="7" borderId="1" xfId="0" applyNumberFormat="1" applyFill="1" applyBorder="1"/>
    <xf numFmtId="0" fontId="0" fillId="0" borderId="1" xfId="0" applyBorder="1" applyAlignment="1">
      <alignment vertical="center"/>
    </xf>
    <xf numFmtId="0" fontId="0" fillId="8" borderId="1" xfId="0" applyFill="1" applyBorder="1" applyAlignment="1" applyProtection="1">
      <alignment horizontal="right"/>
      <protection locked="0"/>
    </xf>
    <xf numFmtId="2" fontId="0" fillId="8" borderId="1" xfId="0" applyNumberFormat="1" applyFill="1" applyBorder="1" applyAlignment="1" applyProtection="1">
      <alignment horizontal="right"/>
      <protection locked="0"/>
    </xf>
    <xf numFmtId="9" fontId="1" fillId="8" borderId="1" xfId="0" applyNumberFormat="1" applyFont="1" applyFill="1" applyBorder="1" applyProtection="1">
      <protection locked="0"/>
    </xf>
    <xf numFmtId="0" fontId="8" fillId="0" borderId="0" xfId="0" applyFont="1"/>
    <xf numFmtId="0" fontId="2" fillId="0" borderId="0" xfId="0" applyFont="1"/>
    <xf numFmtId="9" fontId="0" fillId="6" borderId="1" xfId="0" applyNumberFormat="1" applyFill="1" applyBorder="1" applyProtection="1">
      <protection locked="0"/>
    </xf>
    <xf numFmtId="0" fontId="1" fillId="4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1" fillId="5" borderId="4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CFB53B"/>
      <color rgb="FFFFD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540B0D44-07F9-4B38-A6F8-FFDA743D8A57}"/>
            </a:ext>
          </a:extLst>
        </xdr:cNvPr>
        <xdr:cNvSpPr txBox="1"/>
      </xdr:nvSpPr>
      <xdr:spPr>
        <a:xfrm>
          <a:off x="8658225" y="4424362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4" name="Raven puščični povezovalnik 3">
          <a:extLst>
            <a:ext uri="{FF2B5EF4-FFF2-40B4-BE49-F238E27FC236}">
              <a16:creationId xmlns:a16="http://schemas.microsoft.com/office/drawing/2014/main" id="{9836EC50-1E56-46EA-9785-A7A40275A3D0}"/>
            </a:ext>
          </a:extLst>
        </xdr:cNvPr>
        <xdr:cNvCxnSpPr/>
      </xdr:nvCxnSpPr>
      <xdr:spPr>
        <a:xfrm flipH="1">
          <a:off x="8258175" y="4874419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6" name="PoljeZBesedilom 5">
          <a:extLst>
            <a:ext uri="{FF2B5EF4-FFF2-40B4-BE49-F238E27FC236}">
              <a16:creationId xmlns:a16="http://schemas.microsoft.com/office/drawing/2014/main" id="{6F41CC45-3457-47DD-A81D-E2091B093337}"/>
            </a:ext>
          </a:extLst>
        </xdr:cNvPr>
        <xdr:cNvSpPr txBox="1"/>
      </xdr:nvSpPr>
      <xdr:spPr>
        <a:xfrm>
          <a:off x="7629525" y="5514974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10" name="Raven puščični povezovalnik 9">
          <a:extLst>
            <a:ext uri="{FF2B5EF4-FFF2-40B4-BE49-F238E27FC236}">
              <a16:creationId xmlns:a16="http://schemas.microsoft.com/office/drawing/2014/main" id="{A7F10182-9C1C-4B28-AC55-85EBCF3F941D}"/>
            </a:ext>
          </a:extLst>
        </xdr:cNvPr>
        <xdr:cNvCxnSpPr/>
      </xdr:nvCxnSpPr>
      <xdr:spPr>
        <a:xfrm flipH="1">
          <a:off x="7210425" y="5638800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14" name="Slika 13">
          <a:extLst>
            <a:ext uri="{FF2B5EF4-FFF2-40B4-BE49-F238E27FC236}">
              <a16:creationId xmlns:a16="http://schemas.microsoft.com/office/drawing/2014/main" id="{8DA587A7-66B8-4E61-8FF8-FB8BDA0F3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17" name="Raven povezovalnik 16">
          <a:extLst>
            <a:ext uri="{FF2B5EF4-FFF2-40B4-BE49-F238E27FC236}">
              <a16:creationId xmlns:a16="http://schemas.microsoft.com/office/drawing/2014/main" id="{35A5FB0B-E7A5-4747-865C-5AA21F2402F7}"/>
            </a:ext>
          </a:extLst>
        </xdr:cNvPr>
        <xdr:cNvCxnSpPr>
          <a:stCxn id="15" idx="1"/>
          <a:endCxn id="15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21" name="Skupina 20">
          <a:extLst>
            <a:ext uri="{FF2B5EF4-FFF2-40B4-BE49-F238E27FC236}">
              <a16:creationId xmlns:a16="http://schemas.microsoft.com/office/drawing/2014/main" id="{76EA20E6-FF42-4320-8B88-056BA227873B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15" name="Slika 14">
            <a:extLst>
              <a:ext uri="{FF2B5EF4-FFF2-40B4-BE49-F238E27FC236}">
                <a16:creationId xmlns:a16="http://schemas.microsoft.com/office/drawing/2014/main" id="{66645AAB-FBDF-4D68-BE11-B899D4A47A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9" name="Raven povezovalnik 18">
            <a:extLst>
              <a:ext uri="{FF2B5EF4-FFF2-40B4-BE49-F238E27FC236}">
                <a16:creationId xmlns:a16="http://schemas.microsoft.com/office/drawing/2014/main" id="{1695A7EF-D78D-43A2-8719-CF6F9B36C1CC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23" name="Raven puščični povezovalnik 22">
          <a:extLst>
            <a:ext uri="{FF2B5EF4-FFF2-40B4-BE49-F238E27FC236}">
              <a16:creationId xmlns:a16="http://schemas.microsoft.com/office/drawing/2014/main" id="{7C68DD95-0969-4957-9760-00B7B6CD2457}"/>
            </a:ext>
          </a:extLst>
        </xdr:cNvPr>
        <xdr:cNvCxnSpPr>
          <a:endCxn id="14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25" name="Raven puščični povezovalnik 24">
          <a:extLst>
            <a:ext uri="{FF2B5EF4-FFF2-40B4-BE49-F238E27FC236}">
              <a16:creationId xmlns:a16="http://schemas.microsoft.com/office/drawing/2014/main" id="{E1B1F85D-AC3A-4683-976E-2773ABFF2080}"/>
            </a:ext>
          </a:extLst>
        </xdr:cNvPr>
        <xdr:cNvCxnSpPr>
          <a:endCxn id="15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27" name="Slika 26">
          <a:extLst>
            <a:ext uri="{FF2B5EF4-FFF2-40B4-BE49-F238E27FC236}">
              <a16:creationId xmlns:a16="http://schemas.microsoft.com/office/drawing/2014/main" id="{E67FC020-A729-41E1-A836-0BC67682B8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28" name="Raven puščični povezovalnik 27">
          <a:extLst>
            <a:ext uri="{FF2B5EF4-FFF2-40B4-BE49-F238E27FC236}">
              <a16:creationId xmlns:a16="http://schemas.microsoft.com/office/drawing/2014/main" id="{DBB9689B-3B75-40D2-A931-CF2B5661D8B9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30" name="Slika 29">
          <a:extLst>
            <a:ext uri="{FF2B5EF4-FFF2-40B4-BE49-F238E27FC236}">
              <a16:creationId xmlns:a16="http://schemas.microsoft.com/office/drawing/2014/main" id="{A1DF736E-2F37-4901-A32F-1E25813DC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31" name="Slika 30">
          <a:extLst>
            <a:ext uri="{FF2B5EF4-FFF2-40B4-BE49-F238E27FC236}">
              <a16:creationId xmlns:a16="http://schemas.microsoft.com/office/drawing/2014/main" id="{683F231F-38CA-4509-9676-D0C933ECE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32" name="Slika 31">
          <a:extLst>
            <a:ext uri="{FF2B5EF4-FFF2-40B4-BE49-F238E27FC236}">
              <a16:creationId xmlns:a16="http://schemas.microsoft.com/office/drawing/2014/main" id="{D25587CA-0DBE-4E23-A683-7BDE208C8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A09AE237-F80E-4AEC-9293-412DCD4BE9B8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F5EDA3CF-A0D3-455A-88E6-E60EFF5A5497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D3AA46FD-72AB-4DB7-9D7A-B6914DC23051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ADDAEFBA-1A42-4944-9022-900C45158005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FDDE3122-2E5F-416C-B43F-EB2AD43F3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9C7097FD-687A-47AA-AB7A-9EB51866BC62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E2F1A742-DF59-4245-AB2D-B33C94A1D5AF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128BE33E-C906-4C90-82BF-EE8E3124244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A7ABF571-19DD-413C-AAA2-9E085E9A7AF3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C8FA2D91-CABD-45EE-BAEF-1BC7DC8F24CC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4ADD347E-15ED-4F58-A4FD-0108E9EC6889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4D9C525F-65A2-447E-AFE8-BF9186E788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0ECA00C3-573A-412E-A6D2-79107992BD02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D2F49999-B9C7-47CD-8697-F9B24F94E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C97058C3-5FC9-41D3-9D6C-324A060F4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28D09A37-B876-4A11-8A59-27129FCB5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7B2441A2-2D09-4A6A-AD39-661882872500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1018697A-74A7-4966-98E9-E08BD365CA19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31C1AE75-C145-440E-89CA-9398DEC254FC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8BE2C578-4736-44F8-BD5D-618C1FE3818A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55CA0E69-72F8-457C-9A4B-61CDE6AB4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7BE8059C-CB86-47A3-A27E-5C51789A01AD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315C78E4-6828-48DC-81F3-5736E4572E5C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012CA934-4736-40D5-8BBB-A353B17C81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50022BD1-8F51-420C-87CF-3A78099E0408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578C2C81-34C3-42B6-9E78-32014A92BC1E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47442EE3-8CB1-48BE-8A4D-B88062346888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DF716D50-0704-418B-9632-BEF6493C9F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1F732400-E5F9-4807-8526-9611DCF6FF83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634D3057-9038-4CC3-A20B-5C185C674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40082ABA-B4BA-4513-A095-7276C44D8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11DE0AD9-0FE0-4964-8B53-023859DAA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2E86FB13-96E8-41BF-87D6-112811E13D0E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25B02507-CA0A-47A4-97BF-B934E1D865A7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45BA97CC-84B3-44B4-8016-660C72491766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1F668947-D514-4EAE-99C0-B63397B7FD6E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CDF0E14F-A6CD-4887-827D-F3BF867D7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4D5A9A16-BF89-45C4-AC72-B56931CA63C7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EEBC3228-208A-40B6-8FF3-CC0197B0E7A4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50EB36C2-2FFE-4F6B-82A1-1DE4082B43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43C70A27-3708-44E6-A650-BE8B412D9638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5C8F9A5E-0447-4504-912B-356797126B0B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D9E72737-F67E-4904-AA51-9B53D8073EA8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A14F21ED-B957-4991-B796-5B9BDC64B4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CBAB4BA1-23EE-4D43-9A84-706FAA5793B7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89EA4372-02A8-485E-B392-5C713562C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ECCC7FCD-3BDA-4294-8EB5-8F6297076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4A57FBAF-7C56-4645-9F12-4DA7661F0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57139641-E4CE-4361-9FDF-99F1F44D8CA0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3C0D54C1-D1E8-49FB-8E9B-3C8B7887B454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DF037B3F-D0E7-4539-84AE-7BCDB67F7FE8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A54A85AD-8A96-49AF-8DE7-E12BF54BB894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0F5494E5-F275-4554-BEDA-DE7326C68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3A50FD18-4210-49DC-B318-F32086A05E16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316520CB-D1C1-4CED-8A87-0DE358D6CDF6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6037508D-7705-4FFC-BCF6-F5A2435F06B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1845BFCE-0D5D-49E5-84A6-487072635EF8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80868A67-486D-44B7-BB85-DCFCAD6362CD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5197FE1E-50A3-4CE8-AE89-6AE92F895385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576D6401-3D52-4619-B7C9-6F01D54139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35E6067D-E9D0-42E7-B305-AC7FA38081E7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32C64967-A613-4DB6-A229-96AD7AC67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22E2E012-7C62-4BBE-A0DA-022689813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B17348BC-C7DD-453C-946E-4CC3024E1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EB477670-1EAF-410F-8142-3E531BBB465D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FD521BA2-17BB-4C9B-BD88-6DD8FECD4A23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BCFCDBDA-72F8-47B8-8636-8B89EFA9CCB3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652A541C-B4E6-46D1-8CAA-0A3FFA98AD6A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11E52B7C-576C-4CFD-8CAB-CE26F97BC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E1C47AED-7E4A-4E0B-9FA3-71E2D0B725B3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97DFA5BF-9D69-48F4-B034-E78C3F543DEE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C9F440E7-5407-4C2A-A26A-A213C76BCCB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68FCA041-992D-43E5-9171-289DF27F8C11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1708D27A-3428-4926-811E-FB39FF5EC6BA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92B7E28C-1FD9-41E7-B1D6-48DE2EF902EF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AC3DAA91-EABF-472F-B90A-4772544653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7590B4CA-0A80-4063-90C1-E7AD0E9FFF0B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45E4938A-9663-4DBB-A8E1-B635D8335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F0EEB48C-5FCA-4974-802B-161AA7100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6F989B50-E39F-46E0-9604-BBE330CF6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9C4BC227-60BA-474B-9632-5F261184ADFD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E33553E7-6B32-4808-B037-C42069C06554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1A5A9D8B-D284-40A0-8F07-03FD6B9D1FEF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1D8C2219-9B3D-44C0-936F-139D563999BE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1E80B19B-FE2E-4BA1-AF03-019644FE4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6D553C1F-B204-4F87-BA1A-AFC05567A19A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32BFC7EA-654C-47FD-AAF9-C9AE054257F8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4F583135-49D3-4F15-894F-4655DB042D3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23AA75A7-EF1E-40B4-A880-C81760636799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9D5326C2-C8E3-41D4-882F-CB5063AEE4B0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29FD93D8-5ADF-4A44-B89D-18BA3ABD1766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D0D01670-10DA-4408-A736-3B8F6D32EA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98039147-E69C-400F-A501-2AF2F88589E5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1D638C32-77AE-47E6-A48A-D48D82106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999E0F77-7553-4927-B2DA-B1FA28DBD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A34730E0-F54E-4E99-AF15-C5D6643C7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F301B5C6-39F3-4A7C-BEAD-78EF4264EB1D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B77CC750-72C4-4BFD-979C-F4B070DE75EA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941C4E81-64AA-409C-97AC-3E0CC1C93C26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3A958F3A-AA49-4B8D-A1BF-4B2B6CCB44F5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22544E84-D3A2-4437-85C0-7E233CAD4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A8CD57BB-F9B4-4B15-8F6F-9E8CE08F05E2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1D5586BD-7974-4E45-85E0-D0D1CBA6522E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C9E52BCF-3AFA-4397-8987-B6FA0919648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21C1D49C-A62E-4185-BC49-EF9E7A5A5816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B517F79A-BBBC-47AA-ABC8-A04E160B5E95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E8757C7F-15B3-41FC-B443-8D705B0B1268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6E49FCD3-74DC-4C30-83A1-4BCF96A1D8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B49D908D-876D-4503-BEA6-7B3C3F9AFDF7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71B1CA22-4DEF-4EF3-8AC0-92170F9DF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200C8C62-5183-4723-A747-A5A2FC73C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63344006-7B3E-4FD1-BF20-0882AB6C8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E5094BC2-A93B-4552-AD57-FF9E388F3756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0F8463E7-0967-417A-9E91-2A69B51ED224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9914AFD6-0108-4B39-96AC-EA3AAC4CD85C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563E35B2-F54D-4BF6-8B5D-A13BCD9B69D8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77E49BB3-DB94-46F3-90DD-BD94E1363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E1EC2745-F27C-4CB6-A7B1-CB722A403489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0735E259-1E59-4A7A-8290-2C20296278EE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32A0E4D7-710B-4E23-91AA-78322C356C8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E6FE0F2F-EE11-4554-9B85-742179F7DD6F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3276232A-D8DD-427F-A8A3-EC1EE6194457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FEBBC0AB-BBC9-43D5-A04B-7CA5238474E5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D2CC4ABA-FC43-4692-8E88-F1174CA13C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C60A8383-6093-40BA-A152-BC43F7C8310B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68689F27-2E22-45B9-97F2-7D77B4C6E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9A25A2E9-EC6A-4A5C-A389-A59CAAAD4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683C726C-9E89-452E-82BB-B11E4029D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BAA09527-3B7A-42AE-A91A-156A75EB6E54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E4AD652B-1E65-42B0-BC44-5A1703911EA1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10575B46-3CBE-48D8-89EF-97F4B372F9DD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167EE58B-EDFB-4E21-92CC-F40B59E04796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7699FBE2-7242-47E6-909B-8F9467B6F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423E673A-1253-499B-848B-40387806D5DF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7D200641-54EB-4493-A58E-755AE1E39744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4C88A2AE-12A7-4F8F-AA47-1EE49EBC66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828C1BBF-1EF2-4554-A2AF-7FD299E724FD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E9AD594A-0EDB-4926-B010-641D1AA0B580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4173B5C0-79CC-4A74-8192-9736FF3AD71D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007E715E-1D4F-4802-A93C-DF5E96F19E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67D511E6-ADAE-4964-BBF2-F57779811A79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94B0C595-6702-442C-A84B-0DE120671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3BA8F0C7-593C-41FD-BCF0-D94E07C52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4544C903-6824-4CD2-80C3-65740F8D6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339CBA0D-3BBD-4262-AAAA-479EEF4CB121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87442B70-D1E2-4B16-BB83-B9CDBDE22860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A1A5A5ED-E5E0-42ED-AB25-3B008ADD1CE7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2F291CC7-4169-4653-AA8C-6E7A5CC1FD94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31331605-81BB-4FFD-A621-F44E771EF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BF97B6E2-856A-42F1-83BE-91C1A13071DB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FE5F9EEB-F4A9-47F0-A6D2-D18A214EC3ED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99D98933-D133-48BD-9E7C-95567AD491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137D6C23-54A6-42AB-896D-031707202CC3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5EB9CCC0-65F2-4477-8898-B7BBB28D2D05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260153BD-9B26-4DC0-90B3-8BC96C517D46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27E7490D-2896-4F8A-A307-6E6BA235A9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74B84FD0-7A72-4A3E-B47A-55A845226CD5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C60CD71D-C4B8-48EE-B0BF-AF8114AC6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D03F91D4-1B29-4F1D-A48E-2EFBF811D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4AF851B1-6F64-426E-B70F-2E38F3830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62A1E5AD-520B-48AF-A845-44CC02427273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70F36BF0-F7A0-4751-9335-38A3FCF679C2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25D39D2B-D5CE-4F36-AC35-D37897AEDFB3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E4065139-4A30-43CA-A1D1-7666BA949063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21ED9A91-B577-4C08-BA3A-8F64CFB06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98B0265F-D4DC-47A0-992F-2B6939A24538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4EE7E149-68FF-4EB5-BC5D-211D7ABF8885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11FA2E31-B588-4646-A1DA-68170507B64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E2B42F2A-EA43-4986-999B-F5AE035D941F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52443A28-7BF1-42C1-BC2F-0B4FE8C95E77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EB91DAD9-BA4A-48F7-B350-CCE9AB7E74DC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41E3EB54-747A-488E-9453-D24EFC1BB5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83E89CA6-A7E1-446F-A859-DC94E99D80BC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A50DE8FE-DBF2-422F-BEFA-E4397B8CB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49188E87-D224-4E88-B55E-F1D9F9168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ADDFC78C-06BB-4EB3-8B66-373753285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67B7A-4CFD-4742-A849-18BF25CABB7F}">
  <dimension ref="A1:P42"/>
  <sheetViews>
    <sheetView tabSelected="1" workbookViewId="0">
      <selection activeCell="F17" sqref="F17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90</v>
      </c>
      <c r="D9" s="4" t="s">
        <v>9</v>
      </c>
      <c r="E9" s="24">
        <v>43</v>
      </c>
      <c r="F9" s="5">
        <f>C9</f>
        <v>90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28.666666666666668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90</v>
      </c>
      <c r="B18" s="14">
        <f>G13/60</f>
        <v>0.4777777777777778</v>
      </c>
      <c r="C18" s="11">
        <f>A18*B18</f>
        <v>43</v>
      </c>
      <c r="D18" s="16">
        <f>C18/1.095</f>
        <v>39.269406392694066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11.78082191780822</v>
      </c>
      <c r="E26" s="29">
        <v>0.3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11.388127853881278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12.331034482758621</v>
      </c>
      <c r="E28" s="29">
        <f>D28/D32</f>
        <v>0.31401122694466721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1.9634703196347034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37.305936073059364</v>
      </c>
      <c r="E30" s="26">
        <f>SUM(E26:E29)+(C31)</f>
        <v>1.0040112269446673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1.9634703196347034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39.269406392694066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3.7305936073059365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213C1-AEFE-40B7-9836-E6D7C1284BFC}">
  <dimension ref="A1:P42"/>
  <sheetViews>
    <sheetView workbookViewId="0">
      <selection activeCell="F17" sqref="F17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90</v>
      </c>
      <c r="D9" s="4" t="s">
        <v>9</v>
      </c>
      <c r="E9" s="24">
        <v>43</v>
      </c>
      <c r="F9" s="5">
        <f>C9</f>
        <v>90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28.666666666666668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90</v>
      </c>
      <c r="B18" s="14">
        <f>G13/60</f>
        <v>0.4777777777777778</v>
      </c>
      <c r="C18" s="11">
        <f>A18*B18</f>
        <v>43</v>
      </c>
      <c r="D18" s="16">
        <f>C18/1.095</f>
        <v>39.269406392694066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11.78082191780822</v>
      </c>
      <c r="E26" s="29">
        <v>0.3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11.388127853881278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12.331034482758621</v>
      </c>
      <c r="E28" s="29">
        <f>D28/D32</f>
        <v>0.31401122694466721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1.9634703196347034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37.305936073059364</v>
      </c>
      <c r="E30" s="26">
        <f>SUM(E26:E29)+(C31)</f>
        <v>1.0040112269446673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1.9634703196347034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39.269406392694066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3.7305936073059365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2BDB6-7306-44D8-9102-CE3D613CC0CC}">
  <dimension ref="A1:P42"/>
  <sheetViews>
    <sheetView workbookViewId="0">
      <selection activeCell="F17" sqref="F17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90</v>
      </c>
      <c r="D9" s="4" t="s">
        <v>9</v>
      </c>
      <c r="E9" s="24">
        <v>43</v>
      </c>
      <c r="F9" s="5">
        <f>C9</f>
        <v>90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28.666666666666668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90</v>
      </c>
      <c r="B18" s="14">
        <f>G13/60</f>
        <v>0.4777777777777778</v>
      </c>
      <c r="C18" s="11">
        <f>A18*B18</f>
        <v>43</v>
      </c>
      <c r="D18" s="16">
        <f>C18/1.095</f>
        <v>39.269406392694066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11.78082191780822</v>
      </c>
      <c r="E26" s="29">
        <v>0.3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11.388127853881278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12.331034482758621</v>
      </c>
      <c r="E28" s="29">
        <f>D28/D32</f>
        <v>0.31401122694466721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1.9634703196347034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37.305936073059364</v>
      </c>
      <c r="E30" s="26">
        <f>SUM(E26:E29)+(C31)</f>
        <v>1.0040112269446673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1.9634703196347034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39.269406392694066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3.7305936073059365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59E73-CD8F-4E86-B0E5-97745A91F377}">
  <dimension ref="A1:P42"/>
  <sheetViews>
    <sheetView workbookViewId="0">
      <selection activeCell="F17" sqref="F17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90</v>
      </c>
      <c r="D9" s="4" t="s">
        <v>9</v>
      </c>
      <c r="E9" s="24">
        <v>43</v>
      </c>
      <c r="F9" s="5">
        <f>C9</f>
        <v>90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28.666666666666668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90</v>
      </c>
      <c r="B18" s="14">
        <f>G13/60</f>
        <v>0.4777777777777778</v>
      </c>
      <c r="C18" s="11">
        <f>A18*B18</f>
        <v>43</v>
      </c>
      <c r="D18" s="16">
        <f>C18/1.095</f>
        <v>39.269406392694066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11.78082191780822</v>
      </c>
      <c r="E26" s="29">
        <v>0.3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11.388127853881278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12.331034482758621</v>
      </c>
      <c r="E28" s="29">
        <f>D28/D32</f>
        <v>0.31401122694466721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1.9634703196347034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37.305936073059364</v>
      </c>
      <c r="E30" s="26">
        <f>SUM(E26:E29)+(C31)</f>
        <v>1.0040112269446673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1.9634703196347034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39.269406392694066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3.7305936073059365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EDDA0-BAE2-45A2-B379-AE4892394DFE}">
  <dimension ref="A1:P42"/>
  <sheetViews>
    <sheetView workbookViewId="0">
      <selection activeCell="F17" sqref="F17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90</v>
      </c>
      <c r="D9" s="4" t="s">
        <v>9</v>
      </c>
      <c r="E9" s="24">
        <v>43</v>
      </c>
      <c r="F9" s="5">
        <f>C9</f>
        <v>90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28.666666666666668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90</v>
      </c>
      <c r="B18" s="14">
        <f>G13/60</f>
        <v>0.4777777777777778</v>
      </c>
      <c r="C18" s="11">
        <f>A18*B18</f>
        <v>43</v>
      </c>
      <c r="D18" s="16">
        <f>C18/1.095</f>
        <v>39.269406392694066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11.78082191780822</v>
      </c>
      <c r="E26" s="29">
        <v>0.3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11.388127853881278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12.331034482758621</v>
      </c>
      <c r="E28" s="29">
        <f>D28/D32</f>
        <v>0.31401122694466721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1.9634703196347034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37.305936073059364</v>
      </c>
      <c r="E30" s="26">
        <f>SUM(E26:E29)+(C31)</f>
        <v>1.0040112269446673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1.9634703196347034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39.269406392694066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3.7305936073059365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36BBE-53CC-4542-8EF6-958516B26A8C}">
  <dimension ref="A1:P42"/>
  <sheetViews>
    <sheetView workbookViewId="0">
      <selection activeCell="F17" sqref="F17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90</v>
      </c>
      <c r="D9" s="4" t="s">
        <v>9</v>
      </c>
      <c r="E9" s="24">
        <v>43</v>
      </c>
      <c r="F9" s="5">
        <f>C9</f>
        <v>90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28.666666666666668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90</v>
      </c>
      <c r="B18" s="14">
        <f>G13/60</f>
        <v>0.4777777777777778</v>
      </c>
      <c r="C18" s="11">
        <f>A18*B18</f>
        <v>43</v>
      </c>
      <c r="D18" s="16">
        <f>C18/1.095</f>
        <v>39.269406392694066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11.78082191780822</v>
      </c>
      <c r="E26" s="29">
        <v>0.3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11.388127853881278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12.331034482758621</v>
      </c>
      <c r="E28" s="29">
        <f>D28/D32</f>
        <v>0.31401122694466721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1.9634703196347034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37.305936073059364</v>
      </c>
      <c r="E30" s="26">
        <f>SUM(E26:E29)+(C31)</f>
        <v>1.0040112269446673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1.9634703196347034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39.269406392694066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3.7305936073059365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C1F42-6300-48FD-A318-FEAA0D59646A}">
  <dimension ref="A1:P42"/>
  <sheetViews>
    <sheetView workbookViewId="0">
      <selection activeCell="F17" sqref="F17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90</v>
      </c>
      <c r="D9" s="4" t="s">
        <v>9</v>
      </c>
      <c r="E9" s="24">
        <v>43</v>
      </c>
      <c r="F9" s="5">
        <f>C9</f>
        <v>90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28.666666666666668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90</v>
      </c>
      <c r="B18" s="14">
        <f>G13/60</f>
        <v>0.4777777777777778</v>
      </c>
      <c r="C18" s="11">
        <f>A18*B18</f>
        <v>43</v>
      </c>
      <c r="D18" s="16">
        <f>C18/1.095</f>
        <v>39.269406392694066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11.78082191780822</v>
      </c>
      <c r="E26" s="29">
        <v>0.3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11.388127853881278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12.331034482758621</v>
      </c>
      <c r="E28" s="29">
        <f>D28/D32</f>
        <v>0.31401122694466721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1.9634703196347034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37.305936073059364</v>
      </c>
      <c r="E30" s="26">
        <f>SUM(E26:E29)+(C31)</f>
        <v>1.0040112269446673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1.9634703196347034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39.269406392694066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3.7305936073059365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8EE8A-DC78-41B9-8ADF-BEBBC76F4280}">
  <dimension ref="A1:P42"/>
  <sheetViews>
    <sheetView workbookViewId="0">
      <selection activeCell="F17" sqref="F17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90</v>
      </c>
      <c r="D9" s="4" t="s">
        <v>9</v>
      </c>
      <c r="E9" s="24">
        <v>43</v>
      </c>
      <c r="F9" s="5">
        <f>C9</f>
        <v>90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28.666666666666668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90</v>
      </c>
      <c r="B18" s="14">
        <f>G13/60</f>
        <v>0.4777777777777778</v>
      </c>
      <c r="C18" s="11">
        <f>A18*B18</f>
        <v>43</v>
      </c>
      <c r="D18" s="16">
        <f>C18/1.095</f>
        <v>39.269406392694066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11.78082191780822</v>
      </c>
      <c r="E26" s="29">
        <v>0.3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11.388127853881278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12.331034482758621</v>
      </c>
      <c r="E28" s="29">
        <f>D28/D32</f>
        <v>0.31401122694466721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1.9634703196347034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37.305936073059364</v>
      </c>
      <c r="E30" s="26">
        <f>SUM(E26:E29)+(C31)</f>
        <v>1.0040112269446673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1.9634703196347034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39.269406392694066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3.7305936073059365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30BB1-E45D-43EE-8B97-C6495FE555FD}">
  <dimension ref="A1:P42"/>
  <sheetViews>
    <sheetView workbookViewId="0">
      <selection activeCell="F17" sqref="F17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90</v>
      </c>
      <c r="D9" s="4" t="s">
        <v>9</v>
      </c>
      <c r="E9" s="24">
        <v>43</v>
      </c>
      <c r="F9" s="5">
        <f>C9</f>
        <v>90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28.666666666666668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90</v>
      </c>
      <c r="B18" s="14">
        <f>G13/60</f>
        <v>0.4777777777777778</v>
      </c>
      <c r="C18" s="11">
        <f>A18*B18</f>
        <v>43</v>
      </c>
      <c r="D18" s="16">
        <f>C18/1.095</f>
        <v>39.269406392694066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11.78082191780822</v>
      </c>
      <c r="E26" s="29">
        <v>0.3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11.388127853881278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12.331034482758621</v>
      </c>
      <c r="E28" s="29">
        <f>D28/D32</f>
        <v>0.31401122694466721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1.9634703196347034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37.305936073059364</v>
      </c>
      <c r="E30" s="26">
        <f>SUM(E26:E29)+(C31)</f>
        <v>1.0040112269446673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1.9634703196347034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39.269406392694066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3.7305936073059365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19F61-69FA-4D9F-8EDC-68A5511DA9CF}">
  <dimension ref="A1:P42"/>
  <sheetViews>
    <sheetView workbookViewId="0">
      <selection activeCell="F17" sqref="F17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90</v>
      </c>
      <c r="D9" s="4" t="s">
        <v>9</v>
      </c>
      <c r="E9" s="24">
        <v>43</v>
      </c>
      <c r="F9" s="5">
        <f>C9</f>
        <v>90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28.666666666666668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90</v>
      </c>
      <c r="B18" s="14">
        <f>G13/60</f>
        <v>0.4777777777777778</v>
      </c>
      <c r="C18" s="11">
        <f>A18*B18</f>
        <v>43</v>
      </c>
      <c r="D18" s="16">
        <f>C18/1.095</f>
        <v>39.269406392694066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11.78082191780822</v>
      </c>
      <c r="E26" s="29">
        <v>0.3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11.388127853881278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12.331034482758621</v>
      </c>
      <c r="E28" s="29">
        <f>D28/D32</f>
        <v>0.31401122694466721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1.9634703196347034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37.305936073059364</v>
      </c>
      <c r="E30" s="26">
        <f>SUM(E26:E29)+(C31)</f>
        <v>1.0040112269446673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1.9634703196347034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39.269406392694066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3.7305936073059365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424B-1281-4D18-8EB5-61865CF128BC}">
  <dimension ref="A1:P42"/>
  <sheetViews>
    <sheetView workbookViewId="0">
      <selection activeCell="F17" sqref="F17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90</v>
      </c>
      <c r="D9" s="4" t="s">
        <v>9</v>
      </c>
      <c r="E9" s="24">
        <v>43</v>
      </c>
      <c r="F9" s="5">
        <f>C9</f>
        <v>90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28.666666666666668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90</v>
      </c>
      <c r="B18" s="14">
        <f>G13/60</f>
        <v>0.4777777777777778</v>
      </c>
      <c r="C18" s="11">
        <f>A18*B18</f>
        <v>43</v>
      </c>
      <c r="D18" s="16">
        <f>C18/1.095</f>
        <v>39.269406392694066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11.78082191780822</v>
      </c>
      <c r="E26" s="29">
        <v>0.3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11.388127853881278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12.331034482758621</v>
      </c>
      <c r="E28" s="29">
        <f>D28/D32</f>
        <v>0.31401122694466721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1.9634703196347034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37.305936073059364</v>
      </c>
      <c r="E30" s="26">
        <f>SUM(E26:E29)+(C31)</f>
        <v>1.0040112269446673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1.9634703196347034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39.269406392694066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3.7305936073059365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BBA79-CD55-4E5D-9081-5B9B1497121C}">
  <dimension ref="A1:P42"/>
  <sheetViews>
    <sheetView workbookViewId="0">
      <selection activeCell="F17" sqref="F17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90</v>
      </c>
      <c r="D9" s="4" t="s">
        <v>9</v>
      </c>
      <c r="E9" s="24">
        <v>43</v>
      </c>
      <c r="F9" s="5">
        <f>C9</f>
        <v>90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28.666666666666668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90</v>
      </c>
      <c r="B18" s="14">
        <f>G13/60</f>
        <v>0.4777777777777778</v>
      </c>
      <c r="C18" s="11">
        <f>A18*B18</f>
        <v>43</v>
      </c>
      <c r="D18" s="16">
        <f>C18/1.095</f>
        <v>39.269406392694066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11.78082191780822</v>
      </c>
      <c r="E26" s="29">
        <v>0.3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11.388127853881278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12.331034482758621</v>
      </c>
      <c r="E28" s="29">
        <f>D28/D32</f>
        <v>0.31401122694466721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1.9634703196347034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37.305936073059364</v>
      </c>
      <c r="E30" s="26">
        <f>SUM(E26:E29)+(C31)</f>
        <v>1.0040112269446673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1.9634703196347034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39.269406392694066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3.7305936073059365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12</vt:i4>
      </vt:variant>
    </vt:vector>
  </HeadingPairs>
  <TitlesOfParts>
    <vt:vector size="12" baseType="lpstr">
      <vt:lpstr>kalkulacija1</vt:lpstr>
      <vt:lpstr>kalkulacija2</vt:lpstr>
      <vt:lpstr>kalkulacija4</vt:lpstr>
      <vt:lpstr>kalkulacija5</vt:lpstr>
      <vt:lpstr>kalkulacija6</vt:lpstr>
      <vt:lpstr>kalkulacija7</vt:lpstr>
      <vt:lpstr>kalkulacija8</vt:lpstr>
      <vt:lpstr>kalkulacija9</vt:lpstr>
      <vt:lpstr>kalkulacija10</vt:lpstr>
      <vt:lpstr>kalkulacija11</vt:lpstr>
      <vt:lpstr>kalkulacija12</vt:lpstr>
      <vt:lpstr>kalkulacija13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Černilec</dc:creator>
  <cp:lastModifiedBy>Janez Černilec</cp:lastModifiedBy>
  <dcterms:created xsi:type="dcterms:W3CDTF">2021-05-16T15:27:01Z</dcterms:created>
  <dcterms:modified xsi:type="dcterms:W3CDTF">2022-08-16T17:31:52Z</dcterms:modified>
</cp:coreProperties>
</file>