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o\Desktop\"/>
    </mc:Choice>
  </mc:AlternateContent>
  <xr:revisionPtr revIDLastSave="0" documentId="13_ncr:1_{5DB2611F-A988-4AA0-B806-2996E988F4EC}" xr6:coauthVersionLast="36" xr6:coauthVersionMax="36" xr10:uidLastSave="{00000000-0000-0000-0000-000000000000}"/>
  <bookViews>
    <workbookView xWindow="0" yWindow="0" windowWidth="28800" windowHeight="13425" firstSheet="1" activeTab="1" xr2:uid="{00000000-000D-0000-FFFF-FFFF00000000}"/>
  </bookViews>
  <sheets>
    <sheet name="fiksna_anuiteta_rel_obr_m" sheetId="2" state="hidden" r:id="rId1"/>
    <sheet name="anuitetno-odplacevanje" sheetId="11" r:id="rId2"/>
    <sheet name="obrocno-odplacevanje" sheetId="16" r:id="rId3"/>
    <sheet name="naloge" sheetId="12" r:id="rId4"/>
    <sheet name="izr_obroka_fun_PMT anuitetno" sheetId="7" r:id="rId5"/>
    <sheet name="izr_obroka_fun_PMT obročno" sheetId="19" r:id="rId6"/>
    <sheet name="anuitetno-odplacevanje-letno" sheetId="14" r:id="rId7"/>
    <sheet name="obrocno-odplacevanje-letno" sheetId="17" r:id="rId8"/>
    <sheet name="izr_obroka_fun_PMT anuitetletna" sheetId="15" r:id="rId9"/>
    <sheet name="izr_obroka_fun_PMT obročletno" sheetId="20" r:id="rId10"/>
    <sheet name="visina_posojila" sheetId="13" r:id="rId11"/>
    <sheet name="tezava" sheetId="18" state="hidden" r:id="rId12"/>
  </sheets>
  <calcPr calcId="191029"/>
</workbook>
</file>

<file path=xl/calcChain.xml><?xml version="1.0" encoding="utf-8"?>
<calcChain xmlns="http://schemas.openxmlformats.org/spreadsheetml/2006/main">
  <c r="D17" i="16" l="1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0" i="16"/>
  <c r="D51" i="16"/>
  <c r="D52" i="16"/>
  <c r="D53" i="16"/>
  <c r="D54" i="16"/>
  <c r="D55" i="16"/>
  <c r="D56" i="16"/>
  <c r="D57" i="16"/>
  <c r="D58" i="16"/>
  <c r="D59" i="16"/>
  <c r="D60" i="16"/>
  <c r="D61" i="16"/>
  <c r="D62" i="16"/>
  <c r="D63" i="16"/>
  <c r="D64" i="16"/>
  <c r="D65" i="16"/>
  <c r="D66" i="16"/>
  <c r="D67" i="16"/>
  <c r="D68" i="16"/>
  <c r="D69" i="16"/>
  <c r="D70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100" i="16"/>
  <c r="D101" i="16"/>
  <c r="D102" i="16"/>
  <c r="D103" i="16"/>
  <c r="D104" i="16"/>
  <c r="D105" i="16"/>
  <c r="D106" i="16"/>
  <c r="D107" i="16"/>
  <c r="D108" i="16"/>
  <c r="D109" i="16"/>
  <c r="D110" i="16"/>
  <c r="D111" i="16"/>
  <c r="D112" i="16"/>
  <c r="D113" i="16"/>
  <c r="D114" i="16"/>
  <c r="D115" i="16"/>
  <c r="D116" i="16"/>
  <c r="D117" i="16"/>
  <c r="D118" i="16"/>
  <c r="D119" i="16"/>
  <c r="D120" i="16"/>
  <c r="D121" i="16"/>
  <c r="D122" i="16"/>
  <c r="D123" i="16"/>
  <c r="D124" i="16"/>
  <c r="D125" i="16"/>
  <c r="D126" i="16"/>
  <c r="D127" i="16"/>
  <c r="D128" i="16"/>
  <c r="D129" i="16"/>
  <c r="D130" i="16"/>
  <c r="D131" i="16"/>
  <c r="D132" i="16"/>
  <c r="D133" i="16"/>
  <c r="D134" i="16"/>
  <c r="D135" i="16"/>
  <c r="D16" i="16"/>
  <c r="B5" i="20" l="1"/>
  <c r="B5" i="15"/>
  <c r="B13" i="19"/>
  <c r="B5" i="19"/>
  <c r="B13" i="7"/>
  <c r="B5" i="7"/>
  <c r="E16" i="17" l="1"/>
  <c r="E17" i="17"/>
  <c r="E18" i="17"/>
  <c r="E19" i="17"/>
  <c r="E20" i="17"/>
  <c r="E21" i="17"/>
  <c r="E22" i="17"/>
  <c r="E23" i="17"/>
  <c r="E24" i="17"/>
  <c r="E15" i="17"/>
  <c r="C17" i="17"/>
  <c r="C18" i="17"/>
  <c r="C19" i="17"/>
  <c r="C20" i="17"/>
  <c r="C21" i="17"/>
  <c r="C22" i="17"/>
  <c r="C23" i="17"/>
  <c r="C24" i="17"/>
  <c r="B17" i="17"/>
  <c r="B18" i="17"/>
  <c r="B19" i="17"/>
  <c r="B20" i="17"/>
  <c r="B21" i="17"/>
  <c r="B22" i="17"/>
  <c r="B23" i="17"/>
  <c r="B24" i="17"/>
  <c r="B16" i="17"/>
  <c r="C16" i="17"/>
  <c r="B15" i="17"/>
  <c r="C15" i="17"/>
  <c r="D16" i="17"/>
  <c r="D17" i="17"/>
  <c r="D18" i="17"/>
  <c r="D19" i="17"/>
  <c r="D20" i="17"/>
  <c r="D21" i="17"/>
  <c r="D22" i="17"/>
  <c r="D23" i="17"/>
  <c r="D24" i="17"/>
  <c r="D15" i="17"/>
  <c r="B3" i="20"/>
  <c r="B7" i="20" s="1"/>
  <c r="C15" i="14"/>
  <c r="B7" i="15"/>
  <c r="E16" i="14" s="1"/>
  <c r="B3" i="15"/>
  <c r="B11" i="19"/>
  <c r="B3" i="19"/>
  <c r="B14" i="19"/>
  <c r="B12" i="19"/>
  <c r="B15" i="19" s="1"/>
  <c r="B7" i="19"/>
  <c r="B6" i="19"/>
  <c r="B3" i="7"/>
  <c r="E15" i="14" l="1"/>
  <c r="E24" i="14"/>
  <c r="E22" i="14"/>
  <c r="E21" i="14"/>
  <c r="E20" i="14"/>
  <c r="E19" i="14"/>
  <c r="E18" i="14"/>
  <c r="E23" i="14"/>
  <c r="E17" i="14"/>
  <c r="B16" i="19"/>
  <c r="B8" i="19"/>
  <c r="B11" i="18"/>
  <c r="B15" i="7"/>
  <c r="B8" i="16"/>
  <c r="E25" i="14" l="1"/>
  <c r="D15" i="14"/>
  <c r="B15" i="14" s="1"/>
  <c r="C11" i="18"/>
  <c r="D25" i="17"/>
  <c r="E16" i="16"/>
  <c r="C16" i="16"/>
  <c r="C16" i="14" l="1"/>
  <c r="D16" i="14" s="1"/>
  <c r="B16" i="14"/>
  <c r="F11" i="18"/>
  <c r="D136" i="16"/>
  <c r="B16" i="16"/>
  <c r="C17" i="16"/>
  <c r="B17" i="16" s="1"/>
  <c r="E17" i="16"/>
  <c r="C17" i="14" l="1"/>
  <c r="D17" i="14" s="1"/>
  <c r="B17" i="14"/>
  <c r="C18" i="16"/>
  <c r="B18" i="16" s="1"/>
  <c r="E18" i="16"/>
  <c r="B7" i="7"/>
  <c r="B8" i="11"/>
  <c r="C18" i="14" l="1"/>
  <c r="D18" i="14" s="1"/>
  <c r="B18" i="14"/>
  <c r="C19" i="16"/>
  <c r="E19" i="16"/>
  <c r="C16" i="11"/>
  <c r="C19" i="14" l="1"/>
  <c r="D19" i="14" s="1"/>
  <c r="B19" i="14"/>
  <c r="B19" i="16"/>
  <c r="C20" i="16"/>
  <c r="B20" i="16" s="1"/>
  <c r="E20" i="16"/>
  <c r="C20" i="14" l="1"/>
  <c r="D20" i="14" s="1"/>
  <c r="B20" i="14"/>
  <c r="C21" i="16"/>
  <c r="E21" i="16"/>
  <c r="D5" i="13"/>
  <c r="E5" i="13" s="1"/>
  <c r="D6" i="13"/>
  <c r="E6" i="13" s="1"/>
  <c r="D7" i="13"/>
  <c r="E7" i="13" s="1"/>
  <c r="D8" i="13"/>
  <c r="E8" i="13" s="1"/>
  <c r="D9" i="13"/>
  <c r="E9" i="13" s="1"/>
  <c r="D10" i="13"/>
  <c r="E10" i="13" s="1"/>
  <c r="D11" i="13"/>
  <c r="E11" i="13" s="1"/>
  <c r="D12" i="13"/>
  <c r="E12" i="13" s="1"/>
  <c r="D13" i="13"/>
  <c r="E13" i="13" s="1"/>
  <c r="D14" i="13"/>
  <c r="E14" i="13" s="1"/>
  <c r="D15" i="13"/>
  <c r="E15" i="13" s="1"/>
  <c r="D16" i="13"/>
  <c r="E16" i="13" s="1"/>
  <c r="D17" i="13"/>
  <c r="E17" i="13" s="1"/>
  <c r="D18" i="13"/>
  <c r="E18" i="13" s="1"/>
  <c r="D19" i="13"/>
  <c r="E19" i="13" s="1"/>
  <c r="D4" i="13"/>
  <c r="E4" i="13" s="1"/>
  <c r="C21" i="14" l="1"/>
  <c r="D21" i="14" s="1"/>
  <c r="B21" i="14" s="1"/>
  <c r="C22" i="14" s="1"/>
  <c r="D22" i="14" s="1"/>
  <c r="B22" i="14" s="1"/>
  <c r="B21" i="16"/>
  <c r="C22" i="16"/>
  <c r="B22" i="16" s="1"/>
  <c r="E22" i="16"/>
  <c r="C23" i="14" l="1"/>
  <c r="D23" i="14" s="1"/>
  <c r="B23" i="14"/>
  <c r="C25" i="17"/>
  <c r="B7" i="17" s="1"/>
  <c r="C23" i="16"/>
  <c r="E23" i="16"/>
  <c r="B14" i="7"/>
  <c r="B12" i="7"/>
  <c r="B11" i="7"/>
  <c r="B8" i="2"/>
  <c r="B6" i="7"/>
  <c r="C24" i="14" l="1"/>
  <c r="D24" i="14" s="1"/>
  <c r="B24" i="14"/>
  <c r="E25" i="17"/>
  <c r="B6" i="17" s="1"/>
  <c r="B23" i="16"/>
  <c r="C24" i="16"/>
  <c r="B24" i="16" s="1"/>
  <c r="E24" i="16"/>
  <c r="B16" i="7"/>
  <c r="B8" i="7"/>
  <c r="B17" i="2"/>
  <c r="E125" i="2" l="1"/>
  <c r="B35" i="11"/>
  <c r="B51" i="11"/>
  <c r="B67" i="11"/>
  <c r="B83" i="11"/>
  <c r="B99" i="11"/>
  <c r="B115" i="11"/>
  <c r="B131" i="11"/>
  <c r="B28" i="11"/>
  <c r="B86" i="11"/>
  <c r="B134" i="11"/>
  <c r="B55" i="11"/>
  <c r="B103" i="11"/>
  <c r="B56" i="11"/>
  <c r="B104" i="11"/>
  <c r="B125" i="11"/>
  <c r="B78" i="11"/>
  <c r="B111" i="11"/>
  <c r="B128" i="11"/>
  <c r="B50" i="11"/>
  <c r="B36" i="11"/>
  <c r="B52" i="11"/>
  <c r="B68" i="11"/>
  <c r="B84" i="11"/>
  <c r="B100" i="11"/>
  <c r="B116" i="11"/>
  <c r="B132" i="11"/>
  <c r="B29" i="11"/>
  <c r="B54" i="11"/>
  <c r="B102" i="11"/>
  <c r="B16" i="11"/>
  <c r="D16" i="11" s="1"/>
  <c r="E16" i="11" s="1"/>
  <c r="B119" i="11"/>
  <c r="B88" i="11"/>
  <c r="B120" i="11"/>
  <c r="B61" i="11"/>
  <c r="B47" i="11"/>
  <c r="B24" i="11"/>
  <c r="B129" i="11"/>
  <c r="B37" i="11"/>
  <c r="B53" i="11"/>
  <c r="B69" i="11"/>
  <c r="B85" i="11"/>
  <c r="B101" i="11"/>
  <c r="B117" i="11"/>
  <c r="B133" i="11"/>
  <c r="B30" i="11"/>
  <c r="B70" i="11"/>
  <c r="B118" i="11"/>
  <c r="B71" i="11"/>
  <c r="B87" i="11"/>
  <c r="B72" i="11"/>
  <c r="B17" i="11"/>
  <c r="B22" i="11"/>
  <c r="B62" i="11"/>
  <c r="B79" i="11"/>
  <c r="B96" i="11"/>
  <c r="B98" i="11"/>
  <c r="B38" i="11"/>
  <c r="B63" i="11"/>
  <c r="B27" i="11"/>
  <c r="B39" i="11"/>
  <c r="B135" i="11"/>
  <c r="B94" i="11"/>
  <c r="B25" i="11"/>
  <c r="B40" i="11"/>
  <c r="B41" i="11"/>
  <c r="B57" i="11"/>
  <c r="B73" i="11"/>
  <c r="B89" i="11"/>
  <c r="B105" i="11"/>
  <c r="B121" i="11"/>
  <c r="B18" i="11"/>
  <c r="B58" i="11"/>
  <c r="B74" i="11"/>
  <c r="B90" i="11"/>
  <c r="B106" i="11"/>
  <c r="B19" i="11"/>
  <c r="B75" i="11"/>
  <c r="B123" i="11"/>
  <c r="B20" i="11"/>
  <c r="B76" i="11"/>
  <c r="B21" i="11"/>
  <c r="B93" i="11"/>
  <c r="B46" i="11"/>
  <c r="B48" i="11"/>
  <c r="B112" i="11"/>
  <c r="B82" i="11"/>
  <c r="B42" i="11"/>
  <c r="B122" i="11"/>
  <c r="B107" i="11"/>
  <c r="B92" i="11"/>
  <c r="B77" i="11"/>
  <c r="B110" i="11"/>
  <c r="B95" i="11"/>
  <c r="B80" i="11"/>
  <c r="B130" i="11"/>
  <c r="B43" i="11"/>
  <c r="B59" i="11"/>
  <c r="B91" i="11"/>
  <c r="B124" i="11"/>
  <c r="B109" i="11"/>
  <c r="B23" i="11"/>
  <c r="B127" i="11"/>
  <c r="B64" i="11"/>
  <c r="B44" i="11"/>
  <c r="B60" i="11"/>
  <c r="B108" i="11"/>
  <c r="B126" i="11"/>
  <c r="B32" i="11"/>
  <c r="B66" i="11"/>
  <c r="B45" i="11"/>
  <c r="B34" i="11"/>
  <c r="B113" i="11"/>
  <c r="B31" i="11"/>
  <c r="B33" i="11"/>
  <c r="B49" i="11"/>
  <c r="B65" i="11"/>
  <c r="B81" i="11"/>
  <c r="B97" i="11"/>
  <c r="B26" i="11"/>
  <c r="B114" i="11"/>
  <c r="C25" i="16"/>
  <c r="B25" i="16" s="1"/>
  <c r="E25" i="16"/>
  <c r="E112" i="2"/>
  <c r="E63" i="2"/>
  <c r="E126" i="2"/>
  <c r="E75" i="2"/>
  <c r="E35" i="2"/>
  <c r="E135" i="2"/>
  <c r="E81" i="2"/>
  <c r="E57" i="2"/>
  <c r="E58" i="2"/>
  <c r="E120" i="2"/>
  <c r="E100" i="2"/>
  <c r="E74" i="2"/>
  <c r="E34" i="2"/>
  <c r="E133" i="2"/>
  <c r="E79" i="2"/>
  <c r="E55" i="2"/>
  <c r="E22" i="2"/>
  <c r="E121" i="2"/>
  <c r="E67" i="2"/>
  <c r="E48" i="2"/>
  <c r="E127" i="2"/>
  <c r="E102" i="2"/>
  <c r="E76" i="2"/>
  <c r="E24" i="2"/>
  <c r="E95" i="2"/>
  <c r="E87" i="2"/>
  <c r="E101" i="2"/>
  <c r="E66" i="2"/>
  <c r="E47" i="2"/>
  <c r="E134" i="2"/>
  <c r="E80" i="2"/>
  <c r="E56" i="2"/>
  <c r="E23" i="2"/>
  <c r="E114" i="2"/>
  <c r="E89" i="2"/>
  <c r="E41" i="2"/>
  <c r="E21" i="2"/>
  <c r="E113" i="2"/>
  <c r="E88" i="2"/>
  <c r="E64" i="2"/>
  <c r="E18" i="2"/>
  <c r="E94" i="2"/>
  <c r="E68" i="2"/>
  <c r="E49" i="2"/>
  <c r="E136" i="2"/>
  <c r="E36" i="2"/>
  <c r="E108" i="2"/>
  <c r="E96" i="2"/>
  <c r="E83" i="2"/>
  <c r="E70" i="2"/>
  <c r="E59" i="2"/>
  <c r="E51" i="2"/>
  <c r="E122" i="2"/>
  <c r="E109" i="2"/>
  <c r="E97" i="2"/>
  <c r="E84" i="2"/>
  <c r="E71" i="2"/>
  <c r="E60" i="2"/>
  <c r="E31" i="2"/>
  <c r="E27" i="2"/>
  <c r="E131" i="2"/>
  <c r="E118" i="2"/>
  <c r="E106" i="2"/>
  <c r="E93" i="2"/>
  <c r="E53" i="2"/>
  <c r="E45" i="2"/>
  <c r="E40" i="2"/>
  <c r="E77" i="2"/>
  <c r="E33" i="2"/>
  <c r="E132" i="2"/>
  <c r="E119" i="2"/>
  <c r="E107" i="2"/>
  <c r="E65" i="2"/>
  <c r="E42" i="2"/>
  <c r="E17" i="2"/>
  <c r="E29" i="2"/>
  <c r="E82" i="2"/>
  <c r="E69" i="2"/>
  <c r="E50" i="2"/>
  <c r="E25" i="2"/>
  <c r="E129" i="2"/>
  <c r="E116" i="2"/>
  <c r="E104" i="2"/>
  <c r="E91" i="2"/>
  <c r="E78" i="2"/>
  <c r="E43" i="2"/>
  <c r="E38" i="2"/>
  <c r="E130" i="2"/>
  <c r="E117" i="2"/>
  <c r="E105" i="2"/>
  <c r="E92" i="2"/>
  <c r="E52" i="2"/>
  <c r="E44" i="2"/>
  <c r="E39" i="2"/>
  <c r="E123" i="2"/>
  <c r="E110" i="2"/>
  <c r="E98" i="2"/>
  <c r="E85" i="2"/>
  <c r="E72" i="2"/>
  <c r="E61" i="2"/>
  <c r="E32" i="2"/>
  <c r="E28" i="2"/>
  <c r="E62" i="2"/>
  <c r="E124" i="2"/>
  <c r="E111" i="2"/>
  <c r="E99" i="2"/>
  <c r="E86" i="2"/>
  <c r="E73" i="2"/>
  <c r="E37" i="2"/>
  <c r="E20" i="2"/>
  <c r="E19" i="2"/>
  <c r="E46" i="2"/>
  <c r="E128" i="2"/>
  <c r="E115" i="2"/>
  <c r="E103" i="2"/>
  <c r="E90" i="2"/>
  <c r="E54" i="2"/>
  <c r="E30" i="2"/>
  <c r="E26" i="2"/>
  <c r="I7" i="2"/>
  <c r="C17" i="11" l="1"/>
  <c r="D17" i="11" s="1"/>
  <c r="E17" i="11" s="1"/>
  <c r="C26" i="16"/>
  <c r="B26" i="16" s="1"/>
  <c r="E26" i="16"/>
  <c r="E137" i="2"/>
  <c r="B6" i="2" s="1"/>
  <c r="C17" i="2"/>
  <c r="B9" i="2"/>
  <c r="C18" i="11" l="1"/>
  <c r="D18" i="11" s="1"/>
  <c r="E18" i="11" s="1"/>
  <c r="C19" i="11" s="1"/>
  <c r="C27" i="16"/>
  <c r="B27" i="16" s="1"/>
  <c r="E27" i="16"/>
  <c r="D17" i="2"/>
  <c r="C28" i="16" l="1"/>
  <c r="B28" i="16" s="1"/>
  <c r="E28" i="16"/>
  <c r="D19" i="11"/>
  <c r="B18" i="2"/>
  <c r="C29" i="16" l="1"/>
  <c r="B29" i="16" s="1"/>
  <c r="E29" i="16"/>
  <c r="E19" i="11"/>
  <c r="C18" i="2"/>
  <c r="C30" i="16" l="1"/>
  <c r="B30" i="16" s="1"/>
  <c r="E30" i="16"/>
  <c r="C20" i="11"/>
  <c r="D18" i="2"/>
  <c r="C31" i="16" l="1"/>
  <c r="B31" i="16" s="1"/>
  <c r="E31" i="16"/>
  <c r="D20" i="11"/>
  <c r="B19" i="2"/>
  <c r="C19" i="2" s="1"/>
  <c r="C32" i="16" l="1"/>
  <c r="B32" i="16" s="1"/>
  <c r="E32" i="16"/>
  <c r="E20" i="11"/>
  <c r="D19" i="2"/>
  <c r="C33" i="16" l="1"/>
  <c r="B33" i="16" s="1"/>
  <c r="E33" i="16"/>
  <c r="C21" i="11"/>
  <c r="B20" i="2"/>
  <c r="C20" i="2" s="1"/>
  <c r="D20" i="2" s="1"/>
  <c r="B21" i="2" s="1"/>
  <c r="C21" i="2" s="1"/>
  <c r="D21" i="2" s="1"/>
  <c r="C34" i="16" l="1"/>
  <c r="B34" i="16" s="1"/>
  <c r="E34" i="16"/>
  <c r="D21" i="11"/>
  <c r="E21" i="11" s="1"/>
  <c r="C22" i="11" s="1"/>
  <c r="D22" i="11" s="1"/>
  <c r="E22" i="11" s="1"/>
  <c r="B22" i="2"/>
  <c r="C22" i="2" s="1"/>
  <c r="D22" i="2" s="1"/>
  <c r="B23" i="2" s="1"/>
  <c r="C23" i="2" s="1"/>
  <c r="D23" i="2" s="1"/>
  <c r="B24" i="2" s="1"/>
  <c r="C24" i="2" s="1"/>
  <c r="D24" i="2" s="1"/>
  <c r="C35" i="16" l="1"/>
  <c r="B35" i="16" s="1"/>
  <c r="E35" i="16"/>
  <c r="C23" i="11"/>
  <c r="B25" i="2"/>
  <c r="C25" i="2" s="1"/>
  <c r="C36" i="16" l="1"/>
  <c r="B36" i="16" s="1"/>
  <c r="E36" i="16"/>
  <c r="D23" i="11"/>
  <c r="E23" i="11" s="1"/>
  <c r="C24" i="11" s="1"/>
  <c r="D25" i="2"/>
  <c r="B26" i="2" s="1"/>
  <c r="C26" i="2" s="1"/>
  <c r="D26" i="2" s="1"/>
  <c r="C37" i="16" l="1"/>
  <c r="B37" i="16" s="1"/>
  <c r="E37" i="16"/>
  <c r="D24" i="11"/>
  <c r="E24" i="11" s="1"/>
  <c r="C25" i="11" s="1"/>
  <c r="B27" i="2"/>
  <c r="C27" i="2" s="1"/>
  <c r="D27" i="2" s="1"/>
  <c r="C38" i="16" l="1"/>
  <c r="B38" i="16" s="1"/>
  <c r="E38" i="16"/>
  <c r="D25" i="11"/>
  <c r="E25" i="11" s="1"/>
  <c r="C26" i="11" s="1"/>
  <c r="D26" i="11" s="1"/>
  <c r="E26" i="11" s="1"/>
  <c r="B28" i="2"/>
  <c r="C39" i="16" l="1"/>
  <c r="B39" i="16" s="1"/>
  <c r="E39" i="16"/>
  <c r="C27" i="11"/>
  <c r="D27" i="11" s="1"/>
  <c r="E27" i="11" s="1"/>
  <c r="C28" i="2"/>
  <c r="D28" i="2" s="1"/>
  <c r="B7" i="2" s="1"/>
  <c r="C40" i="16" l="1"/>
  <c r="B40" i="16" s="1"/>
  <c r="E40" i="16"/>
  <c r="C28" i="11"/>
  <c r="D28" i="11" s="1"/>
  <c r="E28" i="11" s="1"/>
  <c r="B29" i="2"/>
  <c r="C41" i="16" l="1"/>
  <c r="B41" i="16" s="1"/>
  <c r="E41" i="16"/>
  <c r="C29" i="11"/>
  <c r="C29" i="2"/>
  <c r="D29" i="2" s="1"/>
  <c r="B30" i="2" s="1"/>
  <c r="C30" i="2" s="1"/>
  <c r="D30" i="2" s="1"/>
  <c r="B31" i="2" s="1"/>
  <c r="C31" i="2" s="1"/>
  <c r="D31" i="2" s="1"/>
  <c r="B32" i="2" s="1"/>
  <c r="C32" i="2" s="1"/>
  <c r="D32" i="2" s="1"/>
  <c r="B33" i="2" s="1"/>
  <c r="C33" i="2" s="1"/>
  <c r="D33" i="2" s="1"/>
  <c r="B34" i="2" s="1"/>
  <c r="C34" i="2" s="1"/>
  <c r="D34" i="2" s="1"/>
  <c r="B35" i="2" s="1"/>
  <c r="C35" i="2" s="1"/>
  <c r="D35" i="2" s="1"/>
  <c r="B36" i="2" s="1"/>
  <c r="C36" i="2" s="1"/>
  <c r="D36" i="2" s="1"/>
  <c r="B37" i="2" s="1"/>
  <c r="C37" i="2" s="1"/>
  <c r="D37" i="2" s="1"/>
  <c r="B38" i="2" s="1"/>
  <c r="C38" i="2" s="1"/>
  <c r="D38" i="2" s="1"/>
  <c r="B39" i="2" s="1"/>
  <c r="C39" i="2" s="1"/>
  <c r="D39" i="2" s="1"/>
  <c r="B40" i="2" s="1"/>
  <c r="C42" i="16" l="1"/>
  <c r="B42" i="16" s="1"/>
  <c r="E42" i="16"/>
  <c r="D29" i="11"/>
  <c r="E29" i="11" s="1"/>
  <c r="C30" i="11" s="1"/>
  <c r="D30" i="11" s="1"/>
  <c r="E30" i="11" s="1"/>
  <c r="C40" i="2"/>
  <c r="C43" i="16" l="1"/>
  <c r="B43" i="16" s="1"/>
  <c r="E43" i="16"/>
  <c r="C31" i="11"/>
  <c r="D31" i="11" s="1"/>
  <c r="E31" i="11" s="1"/>
  <c r="D40" i="2"/>
  <c r="C44" i="16" l="1"/>
  <c r="B44" i="16" s="1"/>
  <c r="E44" i="16"/>
  <c r="C32" i="11"/>
  <c r="B41" i="2"/>
  <c r="C45" i="16" l="1"/>
  <c r="B45" i="16" s="1"/>
  <c r="E45" i="16"/>
  <c r="D32" i="11"/>
  <c r="E32" i="11" s="1"/>
  <c r="C41" i="2"/>
  <c r="D41" i="2" s="1"/>
  <c r="B42" i="2" s="1"/>
  <c r="C42" i="2" s="1"/>
  <c r="D42" i="2" s="1"/>
  <c r="B43" i="2" s="1"/>
  <c r="C43" i="2" s="1"/>
  <c r="D43" i="2" s="1"/>
  <c r="B44" i="2" s="1"/>
  <c r="C44" i="2" s="1"/>
  <c r="D44" i="2" s="1"/>
  <c r="B45" i="2" s="1"/>
  <c r="C46" i="16" l="1"/>
  <c r="B46" i="16" s="1"/>
  <c r="E46" i="16"/>
  <c r="C33" i="11"/>
  <c r="C45" i="2"/>
  <c r="D45" i="2" s="1"/>
  <c r="B46" i="2" s="1"/>
  <c r="C47" i="16" l="1"/>
  <c r="B47" i="16" s="1"/>
  <c r="E47" i="16"/>
  <c r="D33" i="11"/>
  <c r="E33" i="11" s="1"/>
  <c r="C46" i="2"/>
  <c r="D46" i="2" s="1"/>
  <c r="B47" i="2" s="1"/>
  <c r="C47" i="2" s="1"/>
  <c r="D47" i="2" s="1"/>
  <c r="B48" i="2" s="1"/>
  <c r="C48" i="16" l="1"/>
  <c r="B48" i="16" s="1"/>
  <c r="E48" i="16"/>
  <c r="C34" i="11"/>
  <c r="C48" i="2"/>
  <c r="D48" i="2" s="1"/>
  <c r="B49" i="2" s="1"/>
  <c r="C49" i="2" s="1"/>
  <c r="D49" i="2" s="1"/>
  <c r="B50" i="2" s="1"/>
  <c r="C50" i="2" s="1"/>
  <c r="D50" i="2" s="1"/>
  <c r="B51" i="2" s="1"/>
  <c r="C51" i="2" s="1"/>
  <c r="D51" i="2" s="1"/>
  <c r="B52" i="2" s="1"/>
  <c r="C52" i="2" s="1"/>
  <c r="D52" i="2" s="1"/>
  <c r="B53" i="2" s="1"/>
  <c r="C53" i="2" s="1"/>
  <c r="D53" i="2" s="1"/>
  <c r="B54" i="2" s="1"/>
  <c r="C54" i="2" s="1"/>
  <c r="D54" i="2" s="1"/>
  <c r="B55" i="2" s="1"/>
  <c r="C55" i="2" s="1"/>
  <c r="D55" i="2" s="1"/>
  <c r="B56" i="2" s="1"/>
  <c r="C56" i="2" s="1"/>
  <c r="D56" i="2" s="1"/>
  <c r="B57" i="2" s="1"/>
  <c r="C57" i="2" s="1"/>
  <c r="D57" i="2" s="1"/>
  <c r="B58" i="2" s="1"/>
  <c r="C58" i="2" s="1"/>
  <c r="D58" i="2" s="1"/>
  <c r="B59" i="2" s="1"/>
  <c r="C59" i="2" s="1"/>
  <c r="D59" i="2" s="1"/>
  <c r="B60" i="2" s="1"/>
  <c r="C60" i="2" s="1"/>
  <c r="D60" i="2" s="1"/>
  <c r="B61" i="2" s="1"/>
  <c r="C61" i="2" s="1"/>
  <c r="D61" i="2" s="1"/>
  <c r="B62" i="2" s="1"/>
  <c r="C62" i="2" s="1"/>
  <c r="D62" i="2" s="1"/>
  <c r="B63" i="2" s="1"/>
  <c r="C63" i="2" s="1"/>
  <c r="D63" i="2" s="1"/>
  <c r="B64" i="2" s="1"/>
  <c r="C64" i="2" s="1"/>
  <c r="D64" i="2" s="1"/>
  <c r="B65" i="2" s="1"/>
  <c r="C65" i="2" s="1"/>
  <c r="D65" i="2" s="1"/>
  <c r="B66" i="2" s="1"/>
  <c r="C66" i="2" s="1"/>
  <c r="D66" i="2" s="1"/>
  <c r="B67" i="2" s="1"/>
  <c r="C67" i="2" s="1"/>
  <c r="D67" i="2" s="1"/>
  <c r="B68" i="2" s="1"/>
  <c r="C68" i="2" s="1"/>
  <c r="D68" i="2" s="1"/>
  <c r="B69" i="2" s="1"/>
  <c r="C69" i="2" s="1"/>
  <c r="D69" i="2" s="1"/>
  <c r="B70" i="2" s="1"/>
  <c r="C70" i="2" s="1"/>
  <c r="D70" i="2" s="1"/>
  <c r="B71" i="2" s="1"/>
  <c r="C71" i="2" s="1"/>
  <c r="D71" i="2" s="1"/>
  <c r="B72" i="2" s="1"/>
  <c r="C49" i="16" l="1"/>
  <c r="B49" i="16" s="1"/>
  <c r="E49" i="16"/>
  <c r="D34" i="11"/>
  <c r="E34" i="11" s="1"/>
  <c r="C72" i="2"/>
  <c r="D72" i="2" s="1"/>
  <c r="B73" i="2" s="1"/>
  <c r="C50" i="16" l="1"/>
  <c r="B50" i="16" s="1"/>
  <c r="E50" i="16"/>
  <c r="C35" i="11"/>
  <c r="C73" i="2"/>
  <c r="D73" i="2" s="1"/>
  <c r="B74" i="2" s="1"/>
  <c r="C51" i="16" l="1"/>
  <c r="B51" i="16" s="1"/>
  <c r="E51" i="16"/>
  <c r="D35" i="11"/>
  <c r="E35" i="11" s="1"/>
  <c r="C74" i="2"/>
  <c r="D74" i="2" s="1"/>
  <c r="B75" i="2" s="1"/>
  <c r="C52" i="16" l="1"/>
  <c r="B52" i="16" s="1"/>
  <c r="E52" i="16"/>
  <c r="C36" i="11"/>
  <c r="C75" i="2"/>
  <c r="D75" i="2" s="1"/>
  <c r="B76" i="2" s="1"/>
  <c r="C53" i="16" l="1"/>
  <c r="B53" i="16" s="1"/>
  <c r="E53" i="16"/>
  <c r="D36" i="11"/>
  <c r="E36" i="11" s="1"/>
  <c r="C37" i="11" s="1"/>
  <c r="C76" i="2"/>
  <c r="D76" i="2" s="1"/>
  <c r="B77" i="2" s="1"/>
  <c r="C54" i="16" l="1"/>
  <c r="B54" i="16" s="1"/>
  <c r="E54" i="16"/>
  <c r="D37" i="11"/>
  <c r="E37" i="11" s="1"/>
  <c r="C38" i="11" s="1"/>
  <c r="C77" i="2"/>
  <c r="D77" i="2" s="1"/>
  <c r="B78" i="2" s="1"/>
  <c r="C55" i="16" l="1"/>
  <c r="B55" i="16" s="1"/>
  <c r="E55" i="16"/>
  <c r="D38" i="11"/>
  <c r="E38" i="11" s="1"/>
  <c r="C39" i="11" s="1"/>
  <c r="C78" i="2"/>
  <c r="D78" i="2" s="1"/>
  <c r="B79" i="2" s="1"/>
  <c r="C56" i="16" l="1"/>
  <c r="B56" i="16" s="1"/>
  <c r="E56" i="16"/>
  <c r="D39" i="11"/>
  <c r="E39" i="11" s="1"/>
  <c r="C79" i="2"/>
  <c r="D79" i="2" s="1"/>
  <c r="B80" i="2" s="1"/>
  <c r="C57" i="16" l="1"/>
  <c r="B57" i="16" s="1"/>
  <c r="E57" i="16"/>
  <c r="C40" i="11"/>
  <c r="C80" i="2"/>
  <c r="D80" i="2" s="1"/>
  <c r="B81" i="2" s="1"/>
  <c r="C58" i="16" l="1"/>
  <c r="B58" i="16" s="1"/>
  <c r="E58" i="16"/>
  <c r="D40" i="11"/>
  <c r="E40" i="11" s="1"/>
  <c r="C81" i="2"/>
  <c r="D81" i="2" s="1"/>
  <c r="B82" i="2" s="1"/>
  <c r="C59" i="16" l="1"/>
  <c r="B59" i="16" s="1"/>
  <c r="E59" i="16"/>
  <c r="C41" i="11"/>
  <c r="C82" i="2"/>
  <c r="D82" i="2" s="1"/>
  <c r="B83" i="2" s="1"/>
  <c r="C60" i="16" l="1"/>
  <c r="B60" i="16" s="1"/>
  <c r="E60" i="16"/>
  <c r="D41" i="11"/>
  <c r="E41" i="11" s="1"/>
  <c r="C83" i="2"/>
  <c r="D83" i="2" s="1"/>
  <c r="B84" i="2" s="1"/>
  <c r="C61" i="16" l="1"/>
  <c r="B61" i="16" s="1"/>
  <c r="E61" i="16"/>
  <c r="C42" i="11"/>
  <c r="C84" i="2"/>
  <c r="D84" i="2" s="1"/>
  <c r="B85" i="2" s="1"/>
  <c r="C62" i="16" l="1"/>
  <c r="B62" i="16" s="1"/>
  <c r="E62" i="16"/>
  <c r="D42" i="11"/>
  <c r="E42" i="11" s="1"/>
  <c r="C85" i="2"/>
  <c r="D85" i="2" s="1"/>
  <c r="B86" i="2" s="1"/>
  <c r="C63" i="16" l="1"/>
  <c r="B63" i="16" s="1"/>
  <c r="E63" i="16"/>
  <c r="C43" i="11"/>
  <c r="C86" i="2"/>
  <c r="D86" i="2" s="1"/>
  <c r="B87" i="2" s="1"/>
  <c r="C64" i="16" l="1"/>
  <c r="B64" i="16" s="1"/>
  <c r="E64" i="16"/>
  <c r="D43" i="11"/>
  <c r="E43" i="11" s="1"/>
  <c r="C87" i="2"/>
  <c r="D87" i="2" s="1"/>
  <c r="B88" i="2" s="1"/>
  <c r="C65" i="16" l="1"/>
  <c r="B65" i="16" s="1"/>
  <c r="E65" i="16"/>
  <c r="C44" i="11"/>
  <c r="C88" i="2"/>
  <c r="D88" i="2" s="1"/>
  <c r="B89" i="2" s="1"/>
  <c r="C66" i="16" l="1"/>
  <c r="B66" i="16" s="1"/>
  <c r="E66" i="16"/>
  <c r="D44" i="11"/>
  <c r="E44" i="11" s="1"/>
  <c r="C89" i="2"/>
  <c r="D89" i="2" s="1"/>
  <c r="B90" i="2" s="1"/>
  <c r="C67" i="16" l="1"/>
  <c r="B67" i="16" s="1"/>
  <c r="E67" i="16"/>
  <c r="C45" i="11"/>
  <c r="C90" i="2"/>
  <c r="D90" i="2" s="1"/>
  <c r="B91" i="2" s="1"/>
  <c r="C68" i="16" l="1"/>
  <c r="B68" i="16" s="1"/>
  <c r="E68" i="16"/>
  <c r="D45" i="11"/>
  <c r="E45" i="11" s="1"/>
  <c r="C91" i="2"/>
  <c r="D91" i="2" s="1"/>
  <c r="B92" i="2" s="1"/>
  <c r="C69" i="16" l="1"/>
  <c r="B69" i="16" s="1"/>
  <c r="E69" i="16"/>
  <c r="C46" i="11"/>
  <c r="C92" i="2"/>
  <c r="D92" i="2" s="1"/>
  <c r="B93" i="2" s="1"/>
  <c r="C70" i="16" l="1"/>
  <c r="B70" i="16" s="1"/>
  <c r="E70" i="16"/>
  <c r="D46" i="11"/>
  <c r="E46" i="11" s="1"/>
  <c r="C93" i="2"/>
  <c r="D93" i="2" s="1"/>
  <c r="B94" i="2" s="1"/>
  <c r="C71" i="16" l="1"/>
  <c r="B71" i="16" s="1"/>
  <c r="E71" i="16"/>
  <c r="C47" i="11"/>
  <c r="C94" i="2"/>
  <c r="D94" i="2" s="1"/>
  <c r="B95" i="2" s="1"/>
  <c r="E72" i="16" l="1"/>
  <c r="C72" i="16"/>
  <c r="B72" i="16" s="1"/>
  <c r="D47" i="11"/>
  <c r="E47" i="11" s="1"/>
  <c r="C48" i="11" s="1"/>
  <c r="C95" i="2"/>
  <c r="D95" i="2" s="1"/>
  <c r="B96" i="2" s="1"/>
  <c r="E73" i="16" l="1"/>
  <c r="C73" i="16"/>
  <c r="B73" i="16" s="1"/>
  <c r="D48" i="11"/>
  <c r="E48" i="11" s="1"/>
  <c r="C49" i="11" s="1"/>
  <c r="C96" i="2"/>
  <c r="D96" i="2" s="1"/>
  <c r="B97" i="2" s="1"/>
  <c r="E74" i="16" l="1"/>
  <c r="C74" i="16"/>
  <c r="B74" i="16" s="1"/>
  <c r="D49" i="11"/>
  <c r="E49" i="11" s="1"/>
  <c r="C97" i="2"/>
  <c r="D97" i="2" s="1"/>
  <c r="B98" i="2" s="1"/>
  <c r="E75" i="16" l="1"/>
  <c r="C75" i="16"/>
  <c r="B75" i="16" s="1"/>
  <c r="C50" i="11"/>
  <c r="C98" i="2"/>
  <c r="D98" i="2" s="1"/>
  <c r="B99" i="2" s="1"/>
  <c r="E76" i="16" l="1"/>
  <c r="C76" i="16"/>
  <c r="B76" i="16" s="1"/>
  <c r="D50" i="11"/>
  <c r="E50" i="11" s="1"/>
  <c r="C99" i="2"/>
  <c r="D99" i="2" s="1"/>
  <c r="B100" i="2" s="1"/>
  <c r="E77" i="16" l="1"/>
  <c r="C77" i="16"/>
  <c r="B77" i="16" s="1"/>
  <c r="C51" i="11"/>
  <c r="C100" i="2"/>
  <c r="D100" i="2" s="1"/>
  <c r="B101" i="2" s="1"/>
  <c r="E78" i="16" l="1"/>
  <c r="C78" i="16"/>
  <c r="B78" i="16" s="1"/>
  <c r="D51" i="11"/>
  <c r="E51" i="11" s="1"/>
  <c r="C52" i="11" s="1"/>
  <c r="C101" i="2"/>
  <c r="D101" i="2" s="1"/>
  <c r="B102" i="2" s="1"/>
  <c r="E79" i="16" l="1"/>
  <c r="C79" i="16"/>
  <c r="B79" i="16" s="1"/>
  <c r="D52" i="11"/>
  <c r="E52" i="11" s="1"/>
  <c r="C53" i="11" s="1"/>
  <c r="C102" i="2"/>
  <c r="D102" i="2" s="1"/>
  <c r="B103" i="2" s="1"/>
  <c r="E80" i="16" l="1"/>
  <c r="C80" i="16"/>
  <c r="B80" i="16" s="1"/>
  <c r="D53" i="11"/>
  <c r="E53" i="11" s="1"/>
  <c r="C54" i="11" s="1"/>
  <c r="C103" i="2"/>
  <c r="D103" i="2" s="1"/>
  <c r="B104" i="2" s="1"/>
  <c r="E81" i="16" l="1"/>
  <c r="C81" i="16"/>
  <c r="B81" i="16" s="1"/>
  <c r="D54" i="11"/>
  <c r="E54" i="11" s="1"/>
  <c r="C55" i="11" s="1"/>
  <c r="C104" i="2"/>
  <c r="D104" i="2" s="1"/>
  <c r="B105" i="2" s="1"/>
  <c r="E82" i="16" l="1"/>
  <c r="C82" i="16"/>
  <c r="B82" i="16" s="1"/>
  <c r="D55" i="11"/>
  <c r="E55" i="11" s="1"/>
  <c r="C105" i="2"/>
  <c r="D105" i="2" s="1"/>
  <c r="B106" i="2" s="1"/>
  <c r="E83" i="16" l="1"/>
  <c r="C83" i="16"/>
  <c r="B83" i="16" s="1"/>
  <c r="C56" i="11"/>
  <c r="C106" i="2"/>
  <c r="D106" i="2" s="1"/>
  <c r="B107" i="2" s="1"/>
  <c r="E84" i="16" l="1"/>
  <c r="C84" i="16"/>
  <c r="B84" i="16" s="1"/>
  <c r="D56" i="11"/>
  <c r="E56" i="11" s="1"/>
  <c r="C107" i="2"/>
  <c r="D107" i="2" s="1"/>
  <c r="B108" i="2" s="1"/>
  <c r="E85" i="16" l="1"/>
  <c r="C85" i="16"/>
  <c r="B85" i="16" s="1"/>
  <c r="C57" i="11"/>
  <c r="C108" i="2"/>
  <c r="D108" i="2" s="1"/>
  <c r="B109" i="2" s="1"/>
  <c r="E86" i="16" l="1"/>
  <c r="C86" i="16"/>
  <c r="B86" i="16" s="1"/>
  <c r="D57" i="11"/>
  <c r="E57" i="11" s="1"/>
  <c r="C109" i="2"/>
  <c r="D109" i="2" s="1"/>
  <c r="B110" i="2" s="1"/>
  <c r="E87" i="16" l="1"/>
  <c r="C87" i="16"/>
  <c r="B87" i="16" s="1"/>
  <c r="C58" i="11"/>
  <c r="C110" i="2"/>
  <c r="D110" i="2" s="1"/>
  <c r="B111" i="2" s="1"/>
  <c r="E88" i="16" l="1"/>
  <c r="C88" i="16"/>
  <c r="B88" i="16" s="1"/>
  <c r="D58" i="11"/>
  <c r="E58" i="11" s="1"/>
  <c r="C111" i="2"/>
  <c r="D111" i="2" s="1"/>
  <c r="B112" i="2" s="1"/>
  <c r="E89" i="16" l="1"/>
  <c r="C89" i="16"/>
  <c r="B89" i="16" s="1"/>
  <c r="C59" i="11"/>
  <c r="C112" i="2"/>
  <c r="D112" i="2" s="1"/>
  <c r="B113" i="2" s="1"/>
  <c r="E90" i="16" l="1"/>
  <c r="C90" i="16"/>
  <c r="B90" i="16" s="1"/>
  <c r="D59" i="11"/>
  <c r="E59" i="11" s="1"/>
  <c r="C113" i="2"/>
  <c r="D113" i="2" s="1"/>
  <c r="B114" i="2" s="1"/>
  <c r="E91" i="16" l="1"/>
  <c r="C91" i="16"/>
  <c r="B91" i="16" s="1"/>
  <c r="C60" i="11"/>
  <c r="C114" i="2"/>
  <c r="D114" i="2" s="1"/>
  <c r="B115" i="2" s="1"/>
  <c r="E92" i="16" l="1"/>
  <c r="C92" i="16"/>
  <c r="B92" i="16" s="1"/>
  <c r="D60" i="11"/>
  <c r="E60" i="11" s="1"/>
  <c r="C115" i="2"/>
  <c r="D115" i="2" s="1"/>
  <c r="B116" i="2" s="1"/>
  <c r="E93" i="16" l="1"/>
  <c r="C93" i="16"/>
  <c r="B93" i="16" s="1"/>
  <c r="C61" i="11"/>
  <c r="C116" i="2"/>
  <c r="D116" i="2" s="1"/>
  <c r="B117" i="2" s="1"/>
  <c r="C94" i="16" l="1"/>
  <c r="B94" i="16" s="1"/>
  <c r="E94" i="16"/>
  <c r="D61" i="11"/>
  <c r="E61" i="11" s="1"/>
  <c r="C117" i="2"/>
  <c r="D117" i="2" s="1"/>
  <c r="B118" i="2" s="1"/>
  <c r="C95" i="16" l="1"/>
  <c r="B95" i="16" s="1"/>
  <c r="E95" i="16"/>
  <c r="C62" i="11"/>
  <c r="C118" i="2"/>
  <c r="D118" i="2" s="1"/>
  <c r="B119" i="2" s="1"/>
  <c r="C96" i="16" l="1"/>
  <c r="B96" i="16" s="1"/>
  <c r="E96" i="16"/>
  <c r="D62" i="11"/>
  <c r="E62" i="11" s="1"/>
  <c r="C119" i="2"/>
  <c r="D119" i="2" s="1"/>
  <c r="B120" i="2" s="1"/>
  <c r="C97" i="16" l="1"/>
  <c r="B97" i="16" s="1"/>
  <c r="E97" i="16"/>
  <c r="C63" i="11"/>
  <c r="C120" i="2"/>
  <c r="D120" i="2" s="1"/>
  <c r="B121" i="2" s="1"/>
  <c r="C98" i="16" l="1"/>
  <c r="B98" i="16" s="1"/>
  <c r="E98" i="16"/>
  <c r="D63" i="11"/>
  <c r="E63" i="11" s="1"/>
  <c r="C64" i="11" s="1"/>
  <c r="C121" i="2"/>
  <c r="D121" i="2" s="1"/>
  <c r="B122" i="2" s="1"/>
  <c r="C99" i="16" l="1"/>
  <c r="B99" i="16" s="1"/>
  <c r="E99" i="16"/>
  <c r="D64" i="11"/>
  <c r="E64" i="11" s="1"/>
  <c r="C65" i="11" s="1"/>
  <c r="C122" i="2"/>
  <c r="D122" i="2" s="1"/>
  <c r="B123" i="2" s="1"/>
  <c r="C100" i="16" l="1"/>
  <c r="B100" i="16" s="1"/>
  <c r="E100" i="16"/>
  <c r="D65" i="11"/>
  <c r="E65" i="11" s="1"/>
  <c r="C123" i="2"/>
  <c r="D123" i="2" s="1"/>
  <c r="B124" i="2" s="1"/>
  <c r="C101" i="16" l="1"/>
  <c r="B101" i="16" s="1"/>
  <c r="E101" i="16"/>
  <c r="C66" i="11"/>
  <c r="C124" i="2"/>
  <c r="D124" i="2" s="1"/>
  <c r="B125" i="2" s="1"/>
  <c r="C102" i="16" l="1"/>
  <c r="B102" i="16" s="1"/>
  <c r="E102" i="16"/>
  <c r="D66" i="11"/>
  <c r="E66" i="11" s="1"/>
  <c r="C125" i="2"/>
  <c r="D125" i="2" s="1"/>
  <c r="B126" i="2" s="1"/>
  <c r="C103" i="16" l="1"/>
  <c r="B103" i="16" s="1"/>
  <c r="E103" i="16"/>
  <c r="C67" i="11"/>
  <c r="C126" i="2"/>
  <c r="D126" i="2" s="1"/>
  <c r="B127" i="2" s="1"/>
  <c r="C104" i="16" l="1"/>
  <c r="B104" i="16" s="1"/>
  <c r="E104" i="16"/>
  <c r="D67" i="11"/>
  <c r="E67" i="11" s="1"/>
  <c r="C68" i="11" s="1"/>
  <c r="C127" i="2"/>
  <c r="D127" i="2" s="1"/>
  <c r="B128" i="2" s="1"/>
  <c r="C105" i="16" l="1"/>
  <c r="B105" i="16" s="1"/>
  <c r="E105" i="16"/>
  <c r="D68" i="11"/>
  <c r="E68" i="11" s="1"/>
  <c r="C69" i="11" s="1"/>
  <c r="C128" i="2"/>
  <c r="D128" i="2" s="1"/>
  <c r="B129" i="2" s="1"/>
  <c r="C106" i="16" l="1"/>
  <c r="B106" i="16" s="1"/>
  <c r="E106" i="16"/>
  <c r="D69" i="11"/>
  <c r="E69" i="11" s="1"/>
  <c r="C70" i="11" s="1"/>
  <c r="C129" i="2"/>
  <c r="D129" i="2" s="1"/>
  <c r="B130" i="2" s="1"/>
  <c r="C107" i="16" l="1"/>
  <c r="B107" i="16" s="1"/>
  <c r="E107" i="16"/>
  <c r="D70" i="11"/>
  <c r="E70" i="11" s="1"/>
  <c r="C71" i="11" s="1"/>
  <c r="C130" i="2"/>
  <c r="D130" i="2" s="1"/>
  <c r="B131" i="2" s="1"/>
  <c r="C108" i="16" l="1"/>
  <c r="B108" i="16" s="1"/>
  <c r="E108" i="16"/>
  <c r="D71" i="11"/>
  <c r="E71" i="11" s="1"/>
  <c r="C131" i="2"/>
  <c r="D131" i="2" s="1"/>
  <c r="B132" i="2" s="1"/>
  <c r="C109" i="16" l="1"/>
  <c r="B109" i="16" s="1"/>
  <c r="E109" i="16"/>
  <c r="C72" i="11"/>
  <c r="C132" i="2"/>
  <c r="D132" i="2" s="1"/>
  <c r="B133" i="2" s="1"/>
  <c r="C110" i="16" l="1"/>
  <c r="B110" i="16" s="1"/>
  <c r="E110" i="16"/>
  <c r="D72" i="11"/>
  <c r="E72" i="11" s="1"/>
  <c r="C133" i="2"/>
  <c r="D133" i="2" s="1"/>
  <c r="B134" i="2" s="1"/>
  <c r="C111" i="16" l="1"/>
  <c r="B111" i="16" s="1"/>
  <c r="E111" i="16"/>
  <c r="C73" i="11"/>
  <c r="C134" i="2"/>
  <c r="D134" i="2" s="1"/>
  <c r="B135" i="2" s="1"/>
  <c r="C112" i="16" l="1"/>
  <c r="B112" i="16" s="1"/>
  <c r="E112" i="16"/>
  <c r="D73" i="11"/>
  <c r="E73" i="11" s="1"/>
  <c r="C135" i="2"/>
  <c r="D135" i="2" s="1"/>
  <c r="B136" i="2" s="1"/>
  <c r="C136" i="2" s="1"/>
  <c r="C113" i="16" l="1"/>
  <c r="B113" i="16" s="1"/>
  <c r="E113" i="16"/>
  <c r="C74" i="11"/>
  <c r="D136" i="2"/>
  <c r="D137" i="2" s="1"/>
  <c r="C137" i="2"/>
  <c r="C114" i="16" l="1"/>
  <c r="B114" i="16" s="1"/>
  <c r="E114" i="16"/>
  <c r="D74" i="11"/>
  <c r="E74" i="11" s="1"/>
  <c r="C115" i="16" l="1"/>
  <c r="B115" i="16" s="1"/>
  <c r="E115" i="16"/>
  <c r="C75" i="11"/>
  <c r="C116" i="16" l="1"/>
  <c r="B116" i="16" s="1"/>
  <c r="E116" i="16"/>
  <c r="D75" i="11"/>
  <c r="E75" i="11" s="1"/>
  <c r="C117" i="16" l="1"/>
  <c r="B117" i="16" s="1"/>
  <c r="E117" i="16"/>
  <c r="C76" i="11"/>
  <c r="C118" i="16" l="1"/>
  <c r="B118" i="16" s="1"/>
  <c r="E118" i="16"/>
  <c r="D76" i="11"/>
  <c r="E76" i="11" s="1"/>
  <c r="C119" i="16" l="1"/>
  <c r="B119" i="16" s="1"/>
  <c r="E119" i="16"/>
  <c r="C77" i="11"/>
  <c r="C120" i="16" l="1"/>
  <c r="B120" i="16" s="1"/>
  <c r="E120" i="16"/>
  <c r="D77" i="11"/>
  <c r="E77" i="11" s="1"/>
  <c r="C121" i="16" l="1"/>
  <c r="B121" i="16" s="1"/>
  <c r="E121" i="16"/>
  <c r="C78" i="11"/>
  <c r="C122" i="16" l="1"/>
  <c r="B122" i="16" s="1"/>
  <c r="E122" i="16"/>
  <c r="D78" i="11"/>
  <c r="E78" i="11" s="1"/>
  <c r="C123" i="16" l="1"/>
  <c r="B123" i="16" s="1"/>
  <c r="E123" i="16"/>
  <c r="C79" i="11"/>
  <c r="C124" i="16" l="1"/>
  <c r="B124" i="16" s="1"/>
  <c r="E124" i="16"/>
  <c r="D79" i="11"/>
  <c r="E79" i="11" s="1"/>
  <c r="C80" i="11" s="1"/>
  <c r="C125" i="16" l="1"/>
  <c r="B125" i="16" s="1"/>
  <c r="E125" i="16"/>
  <c r="D80" i="11"/>
  <c r="E80" i="11" s="1"/>
  <c r="C126" i="16" l="1"/>
  <c r="B126" i="16" s="1"/>
  <c r="E126" i="16"/>
  <c r="C81" i="11"/>
  <c r="C127" i="16" l="1"/>
  <c r="B127" i="16" s="1"/>
  <c r="E127" i="16"/>
  <c r="D81" i="11"/>
  <c r="E81" i="11" s="1"/>
  <c r="C128" i="16" l="1"/>
  <c r="B128" i="16" s="1"/>
  <c r="E128" i="16"/>
  <c r="C82" i="11"/>
  <c r="C129" i="16" l="1"/>
  <c r="B129" i="16" s="1"/>
  <c r="E129" i="16"/>
  <c r="D82" i="11"/>
  <c r="E82" i="11" s="1"/>
  <c r="C130" i="16" l="1"/>
  <c r="B130" i="16" s="1"/>
  <c r="E130" i="16"/>
  <c r="C83" i="11"/>
  <c r="C131" i="16" l="1"/>
  <c r="B131" i="16" s="1"/>
  <c r="E131" i="16"/>
  <c r="D83" i="11"/>
  <c r="E83" i="11" s="1"/>
  <c r="C84" i="11" s="1"/>
  <c r="C132" i="16" l="1"/>
  <c r="B132" i="16" s="1"/>
  <c r="E132" i="16"/>
  <c r="D84" i="11"/>
  <c r="E84" i="11" s="1"/>
  <c r="C85" i="11" s="1"/>
  <c r="C133" i="16" l="1"/>
  <c r="B133" i="16" s="1"/>
  <c r="E133" i="16"/>
  <c r="D85" i="11"/>
  <c r="E85" i="11" s="1"/>
  <c r="C86" i="11" s="1"/>
  <c r="C134" i="16" l="1"/>
  <c r="B134" i="16" s="1"/>
  <c r="E134" i="16"/>
  <c r="D86" i="11"/>
  <c r="E86" i="11" s="1"/>
  <c r="C87" i="11" s="1"/>
  <c r="C135" i="16" l="1"/>
  <c r="E135" i="16"/>
  <c r="D87" i="11"/>
  <c r="E87" i="11" s="1"/>
  <c r="B135" i="16" l="1"/>
  <c r="C136" i="16"/>
  <c r="C88" i="11"/>
  <c r="E136" i="16" l="1"/>
  <c r="B6" i="16"/>
  <c r="B7" i="16" s="1"/>
  <c r="D88" i="11"/>
  <c r="E88" i="11" s="1"/>
  <c r="C89" i="11" l="1"/>
  <c r="D89" i="11" l="1"/>
  <c r="E89" i="11" s="1"/>
  <c r="C90" i="11" l="1"/>
  <c r="D90" i="11" l="1"/>
  <c r="E90" i="11" s="1"/>
  <c r="C91" i="11" l="1"/>
  <c r="D91" i="11" l="1"/>
  <c r="E91" i="11" s="1"/>
  <c r="C92" i="11" l="1"/>
  <c r="D92" i="11" l="1"/>
  <c r="E92" i="11" s="1"/>
  <c r="C93" i="11" l="1"/>
  <c r="D93" i="11" l="1"/>
  <c r="E93" i="11" s="1"/>
  <c r="C94" i="11" l="1"/>
  <c r="D94" i="11" l="1"/>
  <c r="E94" i="11" s="1"/>
  <c r="C95" i="11" l="1"/>
  <c r="D95" i="11" l="1"/>
  <c r="E95" i="11" s="1"/>
  <c r="C96" i="11" l="1"/>
  <c r="D96" i="11" l="1"/>
  <c r="E96" i="11" s="1"/>
  <c r="C97" i="11" s="1"/>
  <c r="D97" i="11" l="1"/>
  <c r="E97" i="11" s="1"/>
  <c r="C98" i="11" l="1"/>
  <c r="D98" i="11" l="1"/>
  <c r="E98" i="11" s="1"/>
  <c r="C99" i="11" l="1"/>
  <c r="D99" i="11" l="1"/>
  <c r="E99" i="11" s="1"/>
  <c r="C100" i="11" s="1"/>
  <c r="D100" i="11" l="1"/>
  <c r="E100" i="11" s="1"/>
  <c r="C101" i="11" s="1"/>
  <c r="D101" i="11" l="1"/>
  <c r="E101" i="11" s="1"/>
  <c r="C102" i="11" s="1"/>
  <c r="D102" i="11" l="1"/>
  <c r="E102" i="11" s="1"/>
  <c r="C103" i="11" s="1"/>
  <c r="D103" i="11" l="1"/>
  <c r="E103" i="11" s="1"/>
  <c r="C104" i="11" l="1"/>
  <c r="D104" i="11" l="1"/>
  <c r="E104" i="11" s="1"/>
  <c r="C105" i="11" l="1"/>
  <c r="D105" i="11" l="1"/>
  <c r="E105" i="11" s="1"/>
  <c r="C106" i="11" l="1"/>
  <c r="D106" i="11" l="1"/>
  <c r="E106" i="11" s="1"/>
  <c r="C107" i="11" l="1"/>
  <c r="D107" i="11" l="1"/>
  <c r="E107" i="11" s="1"/>
  <c r="C108" i="11" l="1"/>
  <c r="D108" i="11" l="1"/>
  <c r="E108" i="11" s="1"/>
  <c r="C109" i="11" l="1"/>
  <c r="D109" i="11" l="1"/>
  <c r="E109" i="11" s="1"/>
  <c r="C110" i="11" l="1"/>
  <c r="D110" i="11" l="1"/>
  <c r="E110" i="11" s="1"/>
  <c r="C111" i="11" l="1"/>
  <c r="D111" i="11" l="1"/>
  <c r="E111" i="11" s="1"/>
  <c r="C112" i="11" l="1"/>
  <c r="D112" i="11" l="1"/>
  <c r="E112" i="11" s="1"/>
  <c r="C113" i="11" l="1"/>
  <c r="D113" i="11" l="1"/>
  <c r="E113" i="11" s="1"/>
  <c r="C114" i="11" s="1"/>
  <c r="D114" i="11" l="1"/>
  <c r="E114" i="11" s="1"/>
  <c r="C115" i="11" l="1"/>
  <c r="D115" i="11" l="1"/>
  <c r="E115" i="11" s="1"/>
  <c r="C116" i="11" s="1"/>
  <c r="D116" i="11" l="1"/>
  <c r="E116" i="11" s="1"/>
  <c r="C117" i="11" s="1"/>
  <c r="D117" i="11" l="1"/>
  <c r="E117" i="11" s="1"/>
  <c r="C118" i="11" s="1"/>
  <c r="D118" i="11" l="1"/>
  <c r="E118" i="11" s="1"/>
  <c r="C119" i="11" s="1"/>
  <c r="D119" i="11" l="1"/>
  <c r="E119" i="11" s="1"/>
  <c r="C120" i="11" l="1"/>
  <c r="D120" i="11" l="1"/>
  <c r="E120" i="11" s="1"/>
  <c r="C121" i="11" l="1"/>
  <c r="D121" i="11" l="1"/>
  <c r="E121" i="11" s="1"/>
  <c r="C122" i="11" l="1"/>
  <c r="D122" i="11" l="1"/>
  <c r="E122" i="11" s="1"/>
  <c r="C123" i="11" l="1"/>
  <c r="D123" i="11" l="1"/>
  <c r="E123" i="11" s="1"/>
  <c r="C124" i="11" s="1"/>
  <c r="D124" i="11" l="1"/>
  <c r="E124" i="11" s="1"/>
  <c r="C125" i="11" s="1"/>
  <c r="D125" i="11" l="1"/>
  <c r="E125" i="11" s="1"/>
  <c r="C126" i="11" l="1"/>
  <c r="D126" i="11" l="1"/>
  <c r="E126" i="11" s="1"/>
  <c r="C127" i="11" l="1"/>
  <c r="D127" i="11" l="1"/>
  <c r="E127" i="11" s="1"/>
  <c r="C128" i="11" l="1"/>
  <c r="D128" i="11" l="1"/>
  <c r="E128" i="11" s="1"/>
  <c r="C129" i="11" l="1"/>
  <c r="D129" i="11" l="1"/>
  <c r="E129" i="11" s="1"/>
  <c r="C130" i="11" l="1"/>
  <c r="D130" i="11" l="1"/>
  <c r="E130" i="11" s="1"/>
  <c r="C131" i="11" l="1"/>
  <c r="D131" i="11" l="1"/>
  <c r="E131" i="11" s="1"/>
  <c r="C132" i="11" l="1"/>
  <c r="D132" i="11" l="1"/>
  <c r="E132" i="11" s="1"/>
  <c r="C133" i="11" l="1"/>
  <c r="D133" i="11" l="1"/>
  <c r="E133" i="11" s="1"/>
  <c r="C134" i="11" l="1"/>
  <c r="D134" i="11" l="1"/>
  <c r="E134" i="11" s="1"/>
  <c r="C135" i="11" l="1"/>
  <c r="D135" i="11" l="1"/>
  <c r="C136" i="11"/>
  <c r="D136" i="11" l="1"/>
  <c r="E136" i="11" s="1"/>
  <c r="E135" i="11"/>
  <c r="B6" i="11" l="1"/>
  <c r="B7" i="11" s="1"/>
  <c r="E11" i="18" l="1"/>
  <c r="B6" i="14"/>
  <c r="E21" i="18" l="1"/>
  <c r="B2" i="18" s="1"/>
  <c r="D11" i="18"/>
  <c r="B12" i="18" s="1"/>
  <c r="C12" i="18" l="1"/>
  <c r="D12" i="18" l="1"/>
  <c r="B13" i="18" s="1"/>
  <c r="F12" i="18"/>
  <c r="C13" i="18" l="1"/>
  <c r="D13" i="18" l="1"/>
  <c r="B14" i="18" s="1"/>
  <c r="F13" i="18"/>
  <c r="C14" i="18" l="1"/>
  <c r="D14" i="18" l="1"/>
  <c r="B15" i="18" s="1"/>
  <c r="F14" i="18"/>
  <c r="C15" i="18" l="1"/>
  <c r="D15" i="18" l="1"/>
  <c r="B16" i="18" s="1"/>
  <c r="C16" i="18" s="1"/>
  <c r="F15" i="18"/>
  <c r="F16" i="18" l="1"/>
  <c r="D16" i="18"/>
  <c r="B17" i="18" s="1"/>
  <c r="C17" i="18" s="1"/>
  <c r="F17" i="18" l="1"/>
  <c r="D17" i="18"/>
  <c r="B18" i="18" s="1"/>
  <c r="C18" i="18" s="1"/>
  <c r="F18" i="18" l="1"/>
  <c r="D18" i="18"/>
  <c r="B19" i="18" s="1"/>
  <c r="C19" i="18" s="1"/>
  <c r="F19" i="18" l="1"/>
  <c r="D19" i="18"/>
  <c r="B20" i="18" s="1"/>
  <c r="C20" i="18" s="1"/>
  <c r="F20" i="18" l="1"/>
  <c r="D20" i="18"/>
  <c r="D21" i="18" s="1"/>
  <c r="C21" i="18"/>
  <c r="B3" i="18" s="1"/>
  <c r="D25" i="14" l="1"/>
  <c r="C25" i="14"/>
  <c r="B7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 Cernilec</author>
    <author>Janez</author>
  </authors>
  <commentList>
    <comment ref="B8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Uporabljamo relativno obrestno mero. Dobimo jo tako, da letno obrestno mero delimo s kapitalizacijskim številom.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9" authorId="1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pomeni realizacijo ekonomskega načela, da moramo iz začetne glavnice s konformno obrestno mero pri pogostejši kapitalizaciji (recimo mesečni) dobiti enako končno vrednost glavnice kot pri celotni kapitalizaciji in izhodiščni letni obrestni meri
</t>
        </r>
      </text>
    </comment>
    <comment ref="B16" authorId="1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Kredit je pravno razmerje med upnikom, ki da neko stvar na up dolžniku, in dolžnikom. Posojilo ni isto kot kredit, saj je posojilo le kupčija, s katero se med strankami ustanovi kredit (kreditno razmerje).
</t>
        </r>
      </text>
    </comment>
    <comment ref="C16" authorId="1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 xml:space="preserve">Denarno nadomestilo za uporabo določenega zneska denarja, ki ga je upnik za določen čas prepustil dolžniku.
</t>
        </r>
      </text>
    </comment>
    <comment ref="D16" authorId="1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Del glavnice, ki se poplača s to anuiteto.
</t>
        </r>
      </text>
    </comment>
    <comment ref="E16" authorId="1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Anuiteta (mesečni obrok) je sestavljena iz obresti in razdolžnine.
Izračunali smo jo na zavihku izr_obroka_fun_PMT s funkcijo PMT</t>
        </r>
      </text>
    </comment>
    <comment ref="E17" authorId="1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 xml:space="preserve">Ta vrednost se bo prepisala iz zavihka izr_obroka_fun_PMT
Ravno tako v spodnjih vrsticah.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</author>
  </authors>
  <commentList>
    <comment ref="B10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 xml:space="preserve">Formula za Excel: 
=(1+B10)^(1/B11)-1
B10 = letna obrestna mera (p)
B11 = kapitalizacijsko število (m)
Formula:
kpm = [1+(p/100)-1]1/m * 100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</author>
  </authors>
  <commentList>
    <comment ref="B14" authorId="0" shapeId="0" xr:uid="{3D9F28F3-3C50-4AB5-9003-774EF67DB318}">
      <text>
        <r>
          <rPr>
            <sz val="9"/>
            <color indexed="81"/>
            <rFont val="Tahoma"/>
            <family val="2"/>
            <charset val="238"/>
          </rPr>
          <t xml:space="preserve">Kredit je pravno razmerje med upnikom, ki da neko stvar na up dolžniku, in dolžnikom. Posojilo ni isto kot kredit, saj je posojilo le kupčija, s katero se med strankami ustanovi kredit (kreditno razmerje).
</t>
        </r>
      </text>
    </comment>
    <comment ref="C14" authorId="0" shapeId="0" xr:uid="{D433949B-774B-4B19-A0F1-7C9280C6DD1C}">
      <text>
        <r>
          <rPr>
            <sz val="9"/>
            <color indexed="81"/>
            <rFont val="Tahoma"/>
            <family val="2"/>
            <charset val="238"/>
          </rPr>
          <t xml:space="preserve">Denarno nadomestilo za uporabo določenega zneska denarja, ki ga je upnik za določen čas prepustil dolžniku.
</t>
        </r>
      </text>
    </comment>
    <comment ref="D14" authorId="0" shapeId="0" xr:uid="{5F9BF651-98FD-4D68-8A2F-3EF9190851D2}">
      <text>
        <r>
          <rPr>
            <sz val="9"/>
            <color indexed="81"/>
            <rFont val="Tahoma"/>
            <family val="2"/>
            <charset val="238"/>
          </rPr>
          <t xml:space="preserve">Del glavnice, ki se poplača s to anuiteto.
</t>
        </r>
      </text>
    </comment>
    <comment ref="E14" authorId="0" shapeId="0" xr:uid="{864771C7-7AC5-4448-8C6C-F4A3D156D663}">
      <text>
        <r>
          <rPr>
            <sz val="9"/>
            <color indexed="81"/>
            <rFont val="Tahoma"/>
            <family val="2"/>
            <charset val="238"/>
          </rPr>
          <t xml:space="preserve">Anuiteta (mesečni obrok) je sestavljena iz obresti in razdolžnine.
</t>
        </r>
      </text>
    </comment>
    <comment ref="E15" authorId="0" shapeId="0" xr:uid="{4C190670-09B7-40D2-B1AE-DDD642DA10EB}">
      <text>
        <r>
          <rPr>
            <sz val="9"/>
            <color indexed="81"/>
            <rFont val="Tahoma"/>
            <family val="2"/>
            <charset val="238"/>
          </rPr>
          <t xml:space="preserve">Ta vrednost se bo prepisala iz zavihka izr_obroka_fun_PMT
Ravno tako v spodnjih vrsticah.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</author>
  </authors>
  <commentList>
    <comment ref="B14" authorId="0" shapeId="0" xr:uid="{4DD6D287-10FA-421C-8476-BE3BB6184C1C}">
      <text>
        <r>
          <rPr>
            <sz val="9"/>
            <color indexed="81"/>
            <rFont val="Tahoma"/>
            <family val="2"/>
            <charset val="238"/>
          </rPr>
          <t xml:space="preserve">Kredit je pravno razmerje med upnikom, ki da neko stvar na up dolžniku, in dolžnikom. Posojilo ni isto kot kredit, saj je posojilo le kupčija, s katero se med strankami ustanovi kredit (kreditno razmerje).
</t>
        </r>
      </text>
    </comment>
    <comment ref="C14" authorId="0" shapeId="0" xr:uid="{E7AA4894-AC5E-4015-BBCE-AF2CA1447A44}">
      <text>
        <r>
          <rPr>
            <sz val="9"/>
            <color indexed="81"/>
            <rFont val="Tahoma"/>
            <family val="2"/>
            <charset val="238"/>
          </rPr>
          <t xml:space="preserve">Denarno nadomestilo za uporabo določenega zneska denarja, ki ga je upnik za določen čas prepustil dolžniku.
</t>
        </r>
      </text>
    </comment>
    <comment ref="D14" authorId="0" shapeId="0" xr:uid="{D82B300D-DFD3-4886-8CE4-6D7333E0C8A5}">
      <text>
        <r>
          <rPr>
            <sz val="9"/>
            <color indexed="81"/>
            <rFont val="Tahoma"/>
            <family val="2"/>
            <charset val="238"/>
          </rPr>
          <t xml:space="preserve">Del glavnice, ki se poplača s to anuiteto.
</t>
        </r>
      </text>
    </comment>
    <comment ref="E14" authorId="0" shapeId="0" xr:uid="{DF5DD358-9A77-4E32-B101-3A80CADC8D73}">
      <text>
        <r>
          <rPr>
            <sz val="9"/>
            <color indexed="81"/>
            <rFont val="Tahoma"/>
            <family val="2"/>
            <charset val="238"/>
          </rPr>
          <t xml:space="preserve">Anuiteta (mesečni obrok) je sestavljena iz obresti in razdolžnine.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</author>
  </authors>
  <commentList>
    <comment ref="B10" authorId="0" shapeId="0" xr:uid="{B9BE61A0-1DD5-4EC5-88E9-F724E10BAF21}">
      <text>
        <r>
          <rPr>
            <sz val="9"/>
            <color indexed="81"/>
            <rFont val="Tahoma"/>
            <family val="2"/>
            <charset val="238"/>
          </rPr>
          <t xml:space="preserve">Kredit je pravno razmerje med upnikom, ki da neko stvar na up dolžniku, in dolžnikom. Posojilo ni isto kot kredit, saj je posojilo le kupčija, s katero se med strankami ustanovi kredit (kreditno razmerje).
</t>
        </r>
      </text>
    </comment>
    <comment ref="C10" authorId="0" shapeId="0" xr:uid="{82F19D72-7006-46A1-B98B-3F381FF753F5}">
      <text>
        <r>
          <rPr>
            <sz val="9"/>
            <color indexed="81"/>
            <rFont val="Tahoma"/>
            <family val="2"/>
            <charset val="238"/>
          </rPr>
          <t xml:space="preserve">Denarno nadomestilo za uporabo določenega zneska denarja, ki ga je upnik za določen čas prepustil dolžniku.
</t>
        </r>
      </text>
    </comment>
    <comment ref="D10" authorId="0" shapeId="0" xr:uid="{B366B458-D330-46F8-B6A1-CFCB962296F8}">
      <text>
        <r>
          <rPr>
            <sz val="9"/>
            <color indexed="81"/>
            <rFont val="Tahoma"/>
            <family val="2"/>
            <charset val="238"/>
          </rPr>
          <t xml:space="preserve">Del glavnice, ki se poplača s to anuiteto.
</t>
        </r>
      </text>
    </comment>
    <comment ref="E10" authorId="0" shapeId="0" xr:uid="{EF591759-0D6E-4D7A-ADF8-552DE0F9EEDC}">
      <text>
        <r>
          <rPr>
            <sz val="9"/>
            <color indexed="81"/>
            <rFont val="Tahoma"/>
            <family val="2"/>
            <charset val="238"/>
          </rPr>
          <t xml:space="preserve">Anuiteta (mesečni obrok) je sestavljena iz obresti in razdolžnine.
</t>
        </r>
      </text>
    </comment>
    <comment ref="E11" authorId="0" shapeId="0" xr:uid="{ADE247A2-6DDD-43FB-8520-4544213F8678}">
      <text>
        <r>
          <rPr>
            <sz val="9"/>
            <color indexed="81"/>
            <rFont val="Tahoma"/>
            <family val="2"/>
            <charset val="238"/>
          </rPr>
          <t xml:space="preserve">Ta vrednost se bo prepisala iz zavihka izr_obroka_fun_PMT
Ravno tako v spodnjih vrsticah.
</t>
        </r>
      </text>
    </comment>
  </commentList>
</comments>
</file>

<file path=xl/sharedStrings.xml><?xml version="1.0" encoding="utf-8"?>
<sst xmlns="http://schemas.openxmlformats.org/spreadsheetml/2006/main" count="231" uniqueCount="88">
  <si>
    <t>Začetna glavnica</t>
  </si>
  <si>
    <t>Končna glavnica</t>
  </si>
  <si>
    <t>Znesek obesti</t>
  </si>
  <si>
    <t>Skupaj</t>
  </si>
  <si>
    <t>Relativna obrestna mera (mesečna)</t>
  </si>
  <si>
    <t>Konformna obrestna mera (mesečna)</t>
  </si>
  <si>
    <t>Letna obrestna mera</t>
  </si>
  <si>
    <t>Kapitalizacijsko število (m)</t>
  </si>
  <si>
    <t>Ne spreminjajte oranžnih in sivih polj! Lahko spreminjate rumena polja!</t>
  </si>
  <si>
    <t>Kapitalizacijsko število</t>
  </si>
  <si>
    <t>Višina obroka</t>
  </si>
  <si>
    <t>Višina posojila</t>
  </si>
  <si>
    <t>Obresti</t>
  </si>
  <si>
    <t>Razdolžnina</t>
  </si>
  <si>
    <t>Anuiteta</t>
  </si>
  <si>
    <t>Mesec</t>
  </si>
  <si>
    <t>OBRESTNO OBRESTNI RAČUN (relativna obrestna mera, dekurzivno obrestovanje, mesečna kapitalizacija, doba odplačevanja 10 let ali 120 mesecev)</t>
  </si>
  <si>
    <t>Doba odplačevanja v mesecih</t>
  </si>
  <si>
    <t>Mesečna obrestna mera (relativna)</t>
  </si>
  <si>
    <t>Mesečna obrestna mera (konformna)</t>
  </si>
  <si>
    <t>IZRAČUN OBROKA - FUNKCIJA PMT (RELATIVNA OBRESTNA MERA)</t>
  </si>
  <si>
    <t>IZRAČUN OBROKA - FUNKCIJA PMT (KONFORMNA OBRESTNA MERA)</t>
  </si>
  <si>
    <t>IZRAČUN RAZDOLŽNINE - FUNKCIJA PPMT (KONFORMNA OBRESTNA MERA)</t>
  </si>
  <si>
    <t>Zaporedna številka obroka</t>
  </si>
  <si>
    <t>OBRESTI V OBROKU - FUNKCIJA IPMT (KONFORMNA OBRESTNA MERA)</t>
  </si>
  <si>
    <t>SKUPNO PLAČILO OBRESTI V DOLOČENEM OBDOBJU - FUNKCIJA CUMIPMT</t>
  </si>
  <si>
    <t>Doba odplačevanja</t>
  </si>
  <si>
    <t>Mesečna obrestna mera</t>
  </si>
  <si>
    <t>Začetek obdobja</t>
  </si>
  <si>
    <t>Konec obdobja</t>
  </si>
  <si>
    <t>Obresti plačane v obdobju</t>
  </si>
  <si>
    <t>Razdolžnine v istem obdobju</t>
  </si>
  <si>
    <r>
      <rPr>
        <b/>
        <sz val="11"/>
        <color theme="1"/>
        <rFont val="Calibri"/>
        <family val="2"/>
        <charset val="238"/>
        <scheme val="minor"/>
      </rPr>
      <t>4. naloga:</t>
    </r>
    <r>
      <rPr>
        <sz val="11"/>
        <color theme="1"/>
        <rFont val="Calibri"/>
        <family val="2"/>
        <charset val="238"/>
        <scheme val="minor"/>
      </rPr>
      <t xml:space="preserve"> Izračunajte, koliko obresti ste plačali za vaše posojilo v drugem letu odplačevanja. Koliko je bila v istem obdobju razdolžnina? </t>
    </r>
  </si>
  <si>
    <t>Mesečna vplačila</t>
  </si>
  <si>
    <t>Doba odplačevanja v letih</t>
  </si>
  <si>
    <r>
      <rPr>
        <b/>
        <sz val="11"/>
        <color theme="1"/>
        <rFont val="Calibri"/>
        <family val="2"/>
        <charset val="238"/>
        <scheme val="minor"/>
      </rPr>
      <t>5. naloga:</t>
    </r>
    <r>
      <rPr>
        <sz val="11"/>
        <color theme="1"/>
        <rFont val="Calibri"/>
        <family val="2"/>
        <charset val="238"/>
        <scheme val="minor"/>
      </rPr>
      <t xml:space="preserve"> Izračunajte kolikšna je letna obrestna mera za vaše posojilo.</t>
    </r>
  </si>
  <si>
    <t>ŠTEVILO OBROKOV - FUNKCIJA NPER</t>
  </si>
  <si>
    <t>OBRESTNA MERA - FUNKCIJA RATE</t>
  </si>
  <si>
    <t>Realna letna obrestna mera</t>
  </si>
  <si>
    <t>Mesečni obrok</t>
  </si>
  <si>
    <t>Število obrokov</t>
  </si>
  <si>
    <t>6. naloga: V kolikšnem času boste odplačali vaše posojilo?</t>
  </si>
  <si>
    <t>40 % posojila od višine posojila v nalogi</t>
  </si>
  <si>
    <t>41 % posojila od višine posojila v nalogi</t>
  </si>
  <si>
    <t>42 % posojila od višine posojila v nalogi</t>
  </si>
  <si>
    <t>43 % posojila od višine posojila v nalogi</t>
  </si>
  <si>
    <t>44 % posojila od višine posojila v nalogi</t>
  </si>
  <si>
    <t>45 % posojila od višine posojila v nalogi</t>
  </si>
  <si>
    <t>46 % posojila od višine posojila v nalogi</t>
  </si>
  <si>
    <t>47 % posojila od višine posojila v nalogi</t>
  </si>
  <si>
    <t>48 % posojila od višine posojila v nalogi</t>
  </si>
  <si>
    <t>49 % posojila od višine posojila v nalogi</t>
  </si>
  <si>
    <t>50 % posojila od višine posojila v nalogi</t>
  </si>
  <si>
    <t>51 % posojila od višine posojila v nalogi</t>
  </si>
  <si>
    <t>52 % posojila od višine posojila v nalogi</t>
  </si>
  <si>
    <t>53 % posojila od višine posojila v nalogi</t>
  </si>
  <si>
    <t>54 % posojila od višine posojila v nalogi</t>
  </si>
  <si>
    <t>55 % posojila od višine posojila v nalogi</t>
  </si>
  <si>
    <t>Delež vašega posojila</t>
  </si>
  <si>
    <t>Koeficient za računanje</t>
  </si>
  <si>
    <t>Št. računalnika</t>
  </si>
  <si>
    <t>Višina vašega posojila</t>
  </si>
  <si>
    <t>Izberite iz spodnje tabele glede na številko vašega računalnika vašo višino posojila.</t>
  </si>
  <si>
    <t>(kliknite tukaj)</t>
  </si>
  <si>
    <r>
      <rPr>
        <b/>
        <sz val="11"/>
        <color theme="1"/>
        <rFont val="Calibri"/>
        <family val="2"/>
        <charset val="238"/>
        <scheme val="minor"/>
      </rPr>
      <t>1. naloga:</t>
    </r>
    <r>
      <rPr>
        <sz val="11"/>
        <color theme="1"/>
        <rFont val="Calibri"/>
        <family val="2"/>
        <charset val="238"/>
        <scheme val="minor"/>
      </rPr>
      <t xml:space="preserve"> Izračunajte višino obroka, če bi najeli naslednjo višino posojila glede na številko vašega računalnika </t>
    </r>
  </si>
  <si>
    <t>B10 = letna obrestna mera (p)</t>
  </si>
  <si>
    <t>B11 = kapitalizacijsko število (m)</t>
  </si>
  <si>
    <t>(1+B10)^(1/B11)-1</t>
  </si>
  <si>
    <t>FORMULA ZA IZRAČUN MESEČNE OBRESTNE MERE</t>
  </si>
  <si>
    <t>Prikaz anuitet, razdolžnin in obresti za posojilo v višini 1.120,00€</t>
  </si>
  <si>
    <t>Kako to narediti, kliknite tukaj.</t>
  </si>
  <si>
    <t>Kako to narediti, kliknite tukaj</t>
  </si>
  <si>
    <t>Manjkajoče podatke prepišite (kopirajte) iz zgornje tabele!</t>
  </si>
  <si>
    <r>
      <rPr>
        <b/>
        <sz val="11"/>
        <color theme="1"/>
        <rFont val="Calibri"/>
        <family val="2"/>
        <charset val="238"/>
        <scheme val="minor"/>
      </rPr>
      <t>2. naloga</t>
    </r>
    <r>
      <rPr>
        <sz val="11"/>
        <color theme="1"/>
        <rFont val="Calibri"/>
        <family val="2"/>
        <charset val="238"/>
        <scheme val="minor"/>
      </rPr>
      <t>: Izračunajte razdolžnino za 1 in 24 mesec za zgornje posojilo.</t>
    </r>
  </si>
  <si>
    <t>Manjkajoče podatke prepišite (kopirajte) iz zgornjih  tabel!</t>
  </si>
  <si>
    <r>
      <rPr>
        <b/>
        <sz val="11"/>
        <color theme="1"/>
        <rFont val="Calibri"/>
        <family val="2"/>
        <charset val="238"/>
        <scheme val="minor"/>
      </rPr>
      <t>3. naloga:</t>
    </r>
    <r>
      <rPr>
        <sz val="11"/>
        <color theme="1"/>
        <rFont val="Calibri"/>
        <family val="2"/>
        <charset val="238"/>
        <scheme val="minor"/>
      </rPr>
      <t xml:space="preserve"> Izračunajte obresti v obroku za 1. in 24. mesec za zgornje posojilo. Prepišite tudi razdolžnine iz 2. naloge.</t>
    </r>
  </si>
  <si>
    <t xml:space="preserve">Rok vračila je 2 leti. Letna obrestna mera je7,5 %. Kapitalizacija (plačilo obrokov) je mesečno.  </t>
  </si>
  <si>
    <t>Obrestna mera</t>
  </si>
  <si>
    <t>Leto</t>
  </si>
  <si>
    <t>Kapitalizacijsko število (l)</t>
  </si>
  <si>
    <t>Ostanek dolga</t>
  </si>
  <si>
    <t>Znesek obresti</t>
  </si>
  <si>
    <t>Razdolžniina</t>
  </si>
  <si>
    <r>
      <t xml:space="preserve">Amortizacijski načrt za </t>
    </r>
    <r>
      <rPr>
        <b/>
        <u/>
        <sz val="11"/>
        <color theme="1"/>
        <rFont val="Calibri"/>
        <family val="2"/>
        <charset val="238"/>
        <scheme val="minor"/>
      </rPr>
      <t>anuitetno odplačevanje (uporaba za občane)</t>
    </r>
    <r>
      <rPr>
        <sz val="11"/>
        <color theme="1"/>
        <rFont val="Calibri"/>
        <family val="2"/>
        <charset val="238"/>
        <scheme val="minor"/>
      </rPr>
      <t xml:space="preserve"> (relativna obr. mera, dekurzivno obrestovanje, mesečna kapitalizacija, doba odplačevanja 120 mesecev ali 10 let)</t>
    </r>
  </si>
  <si>
    <r>
      <t xml:space="preserve">Amortizacijski načrt za </t>
    </r>
    <r>
      <rPr>
        <b/>
        <u/>
        <sz val="11"/>
        <color theme="1"/>
        <rFont val="Calibri"/>
        <family val="2"/>
        <charset val="238"/>
        <scheme val="minor"/>
      </rPr>
      <t>obročno odplačevanje (uporaba za podjetja)</t>
    </r>
    <r>
      <rPr>
        <sz val="11"/>
        <color theme="1"/>
        <rFont val="Calibri"/>
        <family val="2"/>
        <charset val="238"/>
        <scheme val="minor"/>
      </rPr>
      <t xml:space="preserve"> (relativna obr. mera, dekurzivno obrestovanje, mesečna kapitalizacija, doba odplačevanja 120 mesecev ali 10 let)</t>
    </r>
  </si>
  <si>
    <t>Amortizacijski načrt za anuitetno odplačevanj (letna obr. mera, dekurzivno obrestovanje, letna kapitalizacija, doba odplačevanja 10 let)</t>
  </si>
  <si>
    <t>Amortizacijski načrt za obročno odplačevanj (letna obr. mera, dekurzivno obrestovanje, letna kapitalizacija, doba odplačevanja 10 let)</t>
  </si>
  <si>
    <t>IZRAČUN OBROKA - FUNKCIJA PMT (LETNA OBRESTNA MERA)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</si>
</sst>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164" formatCode="#,##0.00\ [$€-1]"/>
    <numFmt numFmtId="165" formatCode="0.0000%"/>
    <numFmt numFmtId="166" formatCode="0.000000%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color rgb="FF00B050"/>
      <name val="Times New Roman"/>
      <family val="1"/>
      <charset val="238"/>
    </font>
    <font>
      <b/>
      <sz val="11"/>
      <color theme="9"/>
      <name val="Times New Roman"/>
      <family val="1"/>
      <charset val="238"/>
    </font>
    <font>
      <sz val="16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9" fontId="16" fillId="0" borderId="0" applyFont="0" applyFill="0" applyBorder="0" applyAlignment="0" applyProtection="0"/>
  </cellStyleXfs>
  <cellXfs count="102">
    <xf numFmtId="0" fontId="0" fillId="0" borderId="0" xfId="0"/>
    <xf numFmtId="0" fontId="0" fillId="0" borderId="1" xfId="0" applyBorder="1" applyAlignment="1">
      <alignment wrapText="1"/>
    </xf>
    <xf numFmtId="164" fontId="0" fillId="3" borderId="1" xfId="0" applyNumberFormat="1" applyFill="1" applyBorder="1"/>
    <xf numFmtId="0" fontId="0" fillId="3" borderId="1" xfId="0" applyFill="1" applyBorder="1"/>
    <xf numFmtId="0" fontId="1" fillId="5" borderId="0" xfId="0" applyFont="1" applyFill="1"/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164" fontId="0" fillId="2" borderId="1" xfId="0" applyNumberForma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164" fontId="2" fillId="3" borderId="1" xfId="0" applyNumberFormat="1" applyFont="1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164" fontId="3" fillId="4" borderId="1" xfId="0" applyNumberFormat="1" applyFont="1" applyFill="1" applyBorder="1" applyProtection="1">
      <protection locked="0"/>
    </xf>
    <xf numFmtId="8" fontId="0" fillId="0" borderId="0" xfId="0" applyNumberFormat="1"/>
    <xf numFmtId="0" fontId="0" fillId="0" borderId="1" xfId="0" applyBorder="1"/>
    <xf numFmtId="0" fontId="3" fillId="4" borderId="1" xfId="0" applyFont="1" applyFill="1" applyBorder="1" applyProtection="1">
      <protection locked="0"/>
    </xf>
    <xf numFmtId="165" fontId="0" fillId="3" borderId="1" xfId="0" applyNumberFormat="1" applyFill="1" applyBorder="1" applyAlignment="1">
      <alignment vertical="top"/>
    </xf>
    <xf numFmtId="10" fontId="0" fillId="3" borderId="1" xfId="0" applyNumberFormat="1" applyFill="1" applyBorder="1" applyAlignment="1">
      <alignment vertical="top"/>
    </xf>
    <xf numFmtId="10" fontId="0" fillId="2" borderId="1" xfId="0" applyNumberFormat="1" applyFill="1" applyBorder="1" applyAlignment="1" applyProtection="1">
      <alignment vertical="top"/>
      <protection locked="0"/>
    </xf>
    <xf numFmtId="1" fontId="0" fillId="3" borderId="1" xfId="0" applyNumberFormat="1" applyFill="1" applyBorder="1" applyAlignment="1">
      <alignment vertical="top"/>
    </xf>
    <xf numFmtId="0" fontId="0" fillId="0" borderId="0" xfId="0" applyBorder="1" applyAlignment="1">
      <alignment vertical="top"/>
    </xf>
    <xf numFmtId="0" fontId="0" fillId="6" borderId="1" xfId="0" applyFill="1" applyBorder="1" applyAlignment="1">
      <alignment vertical="top"/>
    </xf>
    <xf numFmtId="0" fontId="0" fillId="6" borderId="1" xfId="0" applyFill="1" applyBorder="1"/>
    <xf numFmtId="0" fontId="0" fillId="0" borderId="8" xfId="0" applyBorder="1" applyAlignment="1">
      <alignment vertical="top"/>
    </xf>
    <xf numFmtId="4" fontId="0" fillId="2" borderId="1" xfId="0" applyNumberFormat="1" applyFill="1" applyBorder="1"/>
    <xf numFmtId="10" fontId="0" fillId="2" borderId="1" xfId="0" applyNumberFormat="1" applyFill="1" applyBorder="1"/>
    <xf numFmtId="1" fontId="0" fillId="2" borderId="1" xfId="0" applyNumberFormat="1" applyFill="1" applyBorder="1"/>
    <xf numFmtId="165" fontId="0" fillId="2" borderId="1" xfId="0" applyNumberFormat="1" applyFill="1" applyBorder="1"/>
    <xf numFmtId="8" fontId="0" fillId="3" borderId="1" xfId="0" applyNumberFormat="1" applyFill="1" applyBorder="1"/>
    <xf numFmtId="0" fontId="0" fillId="2" borderId="1" xfId="0" applyFill="1" applyBorder="1"/>
    <xf numFmtId="0" fontId="8" fillId="0" borderId="0" xfId="0" applyFont="1"/>
    <xf numFmtId="0" fontId="8" fillId="0" borderId="0" xfId="0" applyFont="1" applyFill="1" applyBorder="1"/>
    <xf numFmtId="0" fontId="8" fillId="0" borderId="0" xfId="0" applyFont="1" applyFill="1"/>
    <xf numFmtId="8" fontId="0" fillId="2" borderId="1" xfId="0" applyNumberFormat="1" applyFill="1" applyBorder="1"/>
    <xf numFmtId="0" fontId="9" fillId="0" borderId="0" xfId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0" fillId="8" borderId="1" xfId="0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3" borderId="1" xfId="0" applyNumberForma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0" fontId="0" fillId="0" borderId="13" xfId="0" applyBorder="1"/>
    <xf numFmtId="0" fontId="10" fillId="0" borderId="12" xfId="0" applyFon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0" xfId="0" applyAlignment="1"/>
    <xf numFmtId="0" fontId="9" fillId="0" borderId="0" xfId="1" applyAlignment="1"/>
    <xf numFmtId="4" fontId="0" fillId="2" borderId="7" xfId="0" applyNumberFormat="1" applyFill="1" applyBorder="1"/>
    <xf numFmtId="0" fontId="11" fillId="0" borderId="1" xfId="0" applyFont="1" applyFill="1" applyBorder="1" applyProtection="1">
      <protection locked="0"/>
    </xf>
    <xf numFmtId="164" fontId="13" fillId="0" borderId="1" xfId="0" applyNumberFormat="1" applyFont="1" applyFill="1" applyBorder="1" applyProtection="1">
      <protection locked="0"/>
    </xf>
    <xf numFmtId="164" fontId="14" fillId="0" borderId="1" xfId="0" applyNumberFormat="1" applyFont="1" applyFill="1" applyBorder="1" applyProtection="1">
      <protection locked="0"/>
    </xf>
    <xf numFmtId="164" fontId="11" fillId="0" borderId="1" xfId="0" applyNumberFormat="1" applyFon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3" borderId="1" xfId="0" applyFill="1" applyBorder="1" applyAlignment="1">
      <alignment vertical="top" wrapText="1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 applyProtection="1">
      <alignment vertical="top"/>
      <protection locked="0"/>
    </xf>
    <xf numFmtId="0" fontId="0" fillId="3" borderId="1" xfId="0" applyFill="1" applyBorder="1" applyProtection="1">
      <protection locked="0"/>
    </xf>
    <xf numFmtId="0" fontId="9" fillId="0" borderId="0" xfId="1" applyAlignment="1"/>
    <xf numFmtId="164" fontId="0" fillId="0" borderId="0" xfId="0" applyNumberFormat="1"/>
    <xf numFmtId="164" fontId="12" fillId="2" borderId="1" xfId="0" applyNumberFormat="1" applyFont="1" applyFill="1" applyBorder="1" applyProtection="1">
      <protection locked="0"/>
    </xf>
    <xf numFmtId="164" fontId="0" fillId="0" borderId="1" xfId="0" applyNumberFormat="1" applyBorder="1"/>
    <xf numFmtId="10" fontId="0" fillId="0" borderId="1" xfId="0" applyNumberFormat="1" applyBorder="1"/>
    <xf numFmtId="0" fontId="0" fillId="0" borderId="18" xfId="0" applyBorder="1" applyAlignment="1">
      <alignment vertical="top"/>
    </xf>
    <xf numFmtId="164" fontId="0" fillId="0" borderId="0" xfId="0" applyNumberFormat="1" applyFill="1" applyBorder="1"/>
    <xf numFmtId="166" fontId="0" fillId="0" borderId="0" xfId="2" applyNumberFormat="1" applyFont="1"/>
    <xf numFmtId="164" fontId="0" fillId="9" borderId="0" xfId="0" applyNumberFormat="1" applyFill="1"/>
    <xf numFmtId="0" fontId="0" fillId="3" borderId="3" xfId="0" applyFill="1" applyBorder="1" applyAlignment="1">
      <alignment vertical="top" wrapText="1"/>
    </xf>
    <xf numFmtId="0" fontId="0" fillId="3" borderId="4" xfId="0" applyFill="1" applyBorder="1" applyAlignment="1">
      <alignment vertical="top" wrapText="1"/>
    </xf>
    <xf numFmtId="0" fontId="0" fillId="3" borderId="5" xfId="0" applyFill="1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10" fillId="0" borderId="0" xfId="0" applyFont="1" applyBorder="1"/>
    <xf numFmtId="0" fontId="0" fillId="2" borderId="6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164" fontId="2" fillId="0" borderId="1" xfId="0" applyNumberFormat="1" applyFont="1" applyFill="1" applyBorder="1" applyProtection="1">
      <protection locked="0"/>
    </xf>
    <xf numFmtId="0" fontId="18" fillId="0" borderId="1" xfId="0" applyFont="1" applyFill="1" applyBorder="1" applyProtection="1">
      <protection locked="0"/>
    </xf>
    <xf numFmtId="164" fontId="18" fillId="0" borderId="1" xfId="0" applyNumberFormat="1" applyFont="1" applyFill="1" applyBorder="1" applyProtection="1">
      <protection locked="0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/>
    </xf>
    <xf numFmtId="0" fontId="0" fillId="3" borderId="6" xfId="0" applyFill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7" xfId="0" applyBorder="1" applyAlignment="1">
      <alignment vertical="top"/>
    </xf>
    <xf numFmtId="0" fontId="0" fillId="3" borderId="3" xfId="0" applyFill="1" applyBorder="1" applyAlignment="1">
      <alignment vertical="top" wrapText="1"/>
    </xf>
    <xf numFmtId="0" fontId="0" fillId="3" borderId="4" xfId="0" applyFill="1" applyBorder="1" applyAlignment="1">
      <alignment vertical="top" wrapText="1"/>
    </xf>
    <xf numFmtId="0" fontId="0" fillId="3" borderId="5" xfId="0" applyFill="1" applyBorder="1" applyAlignment="1">
      <alignment vertical="top"/>
    </xf>
    <xf numFmtId="0" fontId="1" fillId="5" borderId="0" xfId="0" applyFont="1" applyFill="1" applyAlignment="1"/>
    <xf numFmtId="0" fontId="0" fillId="0" borderId="0" xfId="0" applyAlignment="1"/>
    <xf numFmtId="0" fontId="15" fillId="5" borderId="17" xfId="0" applyFont="1" applyFill="1" applyBorder="1" applyAlignment="1"/>
    <xf numFmtId="0" fontId="9" fillId="0" borderId="0" xfId="1" applyAlignment="1"/>
    <xf numFmtId="0" fontId="0" fillId="3" borderId="5" xfId="0" applyFill="1" applyBorder="1" applyAlignment="1">
      <alignment vertical="top" wrapText="1"/>
    </xf>
    <xf numFmtId="0" fontId="0" fillId="2" borderId="6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</cellXfs>
  <cellStyles count="3">
    <cellStyle name="Hiperpovezava" xfId="1" builtinId="8"/>
    <cellStyle name="Navadno" xfId="0" builtinId="0"/>
    <cellStyle name="Odstote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14</xdr:row>
      <xdr:rowOff>0</xdr:rowOff>
    </xdr:from>
    <xdr:to>
      <xdr:col>10</xdr:col>
      <xdr:colOff>304800</xdr:colOff>
      <xdr:row>16</xdr:row>
      <xdr:rowOff>167217</xdr:rowOff>
    </xdr:to>
    <xdr:sp macro="" textlink="">
      <xdr:nvSpPr>
        <xdr:cNvPr id="12" name="AutoShape 1" descr="Obrok, s katerim odplačujete kredit">
          <a:extLst>
            <a:ext uri="{FF2B5EF4-FFF2-40B4-BE49-F238E27FC236}">
              <a16:creationId xmlns:a16="http://schemas.microsoft.com/office/drawing/2014/main" id="{2001C9C9-5A95-4E18-B456-9FB7BB79E73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90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14</xdr:row>
      <xdr:rowOff>0</xdr:rowOff>
    </xdr:from>
    <xdr:to>
      <xdr:col>12</xdr:col>
      <xdr:colOff>304800</xdr:colOff>
      <xdr:row>16</xdr:row>
      <xdr:rowOff>167217</xdr:rowOff>
    </xdr:to>
    <xdr:sp macro="" textlink="">
      <xdr:nvSpPr>
        <xdr:cNvPr id="13" name="AutoShape 2" descr="Del glavnice, ki jo odplačate v  posameznem obroku">
          <a:extLst>
            <a:ext uri="{FF2B5EF4-FFF2-40B4-BE49-F238E27FC236}">
              <a16:creationId xmlns:a16="http://schemas.microsoft.com/office/drawing/2014/main" id="{AC99DB7E-3735-4340-9107-5C4B9EC5BFFA}"/>
            </a:ext>
          </a:extLst>
        </xdr:cNvPr>
        <xdr:cNvSpPr>
          <a:spLocks noChangeAspect="1" noChangeArrowheads="1"/>
        </xdr:cNvSpPr>
      </xdr:nvSpPr>
      <xdr:spPr bwMode="auto">
        <a:xfrm>
          <a:off x="3228975" y="390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304800</xdr:colOff>
      <xdr:row>16</xdr:row>
      <xdr:rowOff>167217</xdr:rowOff>
    </xdr:to>
    <xdr:sp macro="" textlink="">
      <xdr:nvSpPr>
        <xdr:cNvPr id="14" name="AutoShape 1" descr="Obrok, s katerim odplačujete kredit">
          <a:extLst>
            <a:ext uri="{FF2B5EF4-FFF2-40B4-BE49-F238E27FC236}">
              <a16:creationId xmlns:a16="http://schemas.microsoft.com/office/drawing/2014/main" id="{5DF64A16-462B-4912-A2FE-D59002F7634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90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12</xdr:row>
      <xdr:rowOff>0</xdr:rowOff>
    </xdr:from>
    <xdr:to>
      <xdr:col>20</xdr:col>
      <xdr:colOff>304800</xdr:colOff>
      <xdr:row>14</xdr:row>
      <xdr:rowOff>167217</xdr:rowOff>
    </xdr:to>
    <xdr:sp macro="" textlink="">
      <xdr:nvSpPr>
        <xdr:cNvPr id="15" name="AutoShape 2" descr="Del glavnice, ki jo odplačate v  posameznem obroku">
          <a:extLst>
            <a:ext uri="{FF2B5EF4-FFF2-40B4-BE49-F238E27FC236}">
              <a16:creationId xmlns:a16="http://schemas.microsoft.com/office/drawing/2014/main" id="{CADF67A8-98F9-4831-B160-254F55C7D0A7}"/>
            </a:ext>
          </a:extLst>
        </xdr:cNvPr>
        <xdr:cNvSpPr>
          <a:spLocks noChangeAspect="1" noChangeArrowheads="1"/>
        </xdr:cNvSpPr>
      </xdr:nvSpPr>
      <xdr:spPr bwMode="auto">
        <a:xfrm>
          <a:off x="3228975" y="390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16</xdr:row>
      <xdr:rowOff>0</xdr:rowOff>
    </xdr:from>
    <xdr:ext cx="304800" cy="548217"/>
    <xdr:sp macro="" textlink="">
      <xdr:nvSpPr>
        <xdr:cNvPr id="43" name="AutoShape 1" descr="Obrok, s katerim odplačujete kredit">
          <a:extLst>
            <a:ext uri="{FF2B5EF4-FFF2-40B4-BE49-F238E27FC236}">
              <a16:creationId xmlns:a16="http://schemas.microsoft.com/office/drawing/2014/main" id="{AB15FD33-C3BA-4F5A-94A1-B56DD7136A58}"/>
            </a:ext>
          </a:extLst>
        </xdr:cNvPr>
        <xdr:cNvSpPr>
          <a:spLocks noChangeAspect="1" noChangeArrowheads="1"/>
        </xdr:cNvSpPr>
      </xdr:nvSpPr>
      <xdr:spPr bwMode="auto">
        <a:xfrm>
          <a:off x="745066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548217"/>
    <xdr:sp macro="" textlink="">
      <xdr:nvSpPr>
        <xdr:cNvPr id="44" name="AutoShape 1" descr="Obrok, s katerim odplačujete kredit">
          <a:extLst>
            <a:ext uri="{FF2B5EF4-FFF2-40B4-BE49-F238E27FC236}">
              <a16:creationId xmlns:a16="http://schemas.microsoft.com/office/drawing/2014/main" id="{9A7AB503-7589-4528-B236-7EFB3165A264}"/>
            </a:ext>
          </a:extLst>
        </xdr:cNvPr>
        <xdr:cNvSpPr>
          <a:spLocks noChangeAspect="1" noChangeArrowheads="1"/>
        </xdr:cNvSpPr>
      </xdr:nvSpPr>
      <xdr:spPr bwMode="auto">
        <a:xfrm>
          <a:off x="745066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304800" cy="548217"/>
    <xdr:sp macro="" textlink="">
      <xdr:nvSpPr>
        <xdr:cNvPr id="45" name="AutoShape 1" descr="Obrok, s katerim odplačujete kredit">
          <a:extLst>
            <a:ext uri="{FF2B5EF4-FFF2-40B4-BE49-F238E27FC236}">
              <a16:creationId xmlns:a16="http://schemas.microsoft.com/office/drawing/2014/main" id="{BCF0A8E4-B681-4BCA-8A87-14E0E4AE3C65}"/>
            </a:ext>
          </a:extLst>
        </xdr:cNvPr>
        <xdr:cNvSpPr>
          <a:spLocks noChangeAspect="1" noChangeArrowheads="1"/>
        </xdr:cNvSpPr>
      </xdr:nvSpPr>
      <xdr:spPr bwMode="auto">
        <a:xfrm>
          <a:off x="745066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04800" cy="548217"/>
    <xdr:sp macro="" textlink="">
      <xdr:nvSpPr>
        <xdr:cNvPr id="46" name="AutoShape 1" descr="Obrok, s katerim odplačujete kredit">
          <a:extLst>
            <a:ext uri="{FF2B5EF4-FFF2-40B4-BE49-F238E27FC236}">
              <a16:creationId xmlns:a16="http://schemas.microsoft.com/office/drawing/2014/main" id="{BDA9BFBC-2AE6-48B0-A724-E870D89A1A35}"/>
            </a:ext>
          </a:extLst>
        </xdr:cNvPr>
        <xdr:cNvSpPr>
          <a:spLocks noChangeAspect="1" noChangeArrowheads="1"/>
        </xdr:cNvSpPr>
      </xdr:nvSpPr>
      <xdr:spPr bwMode="auto">
        <a:xfrm>
          <a:off x="745066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548217"/>
    <xdr:sp macro="" textlink="">
      <xdr:nvSpPr>
        <xdr:cNvPr id="47" name="AutoShape 1" descr="Obrok, s katerim odplačujete kredit">
          <a:extLst>
            <a:ext uri="{FF2B5EF4-FFF2-40B4-BE49-F238E27FC236}">
              <a16:creationId xmlns:a16="http://schemas.microsoft.com/office/drawing/2014/main" id="{31481C46-97F8-48D6-8575-4976342A39C5}"/>
            </a:ext>
          </a:extLst>
        </xdr:cNvPr>
        <xdr:cNvSpPr>
          <a:spLocks noChangeAspect="1" noChangeArrowheads="1"/>
        </xdr:cNvSpPr>
      </xdr:nvSpPr>
      <xdr:spPr bwMode="auto">
        <a:xfrm>
          <a:off x="745066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548217"/>
    <xdr:sp macro="" textlink="">
      <xdr:nvSpPr>
        <xdr:cNvPr id="48" name="AutoShape 1" descr="Obrok, s katerim odplačujete kredit">
          <a:extLst>
            <a:ext uri="{FF2B5EF4-FFF2-40B4-BE49-F238E27FC236}">
              <a16:creationId xmlns:a16="http://schemas.microsoft.com/office/drawing/2014/main" id="{25923E74-6A03-4515-98AC-B1ACF8E6C38C}"/>
            </a:ext>
          </a:extLst>
        </xdr:cNvPr>
        <xdr:cNvSpPr>
          <a:spLocks noChangeAspect="1" noChangeArrowheads="1"/>
        </xdr:cNvSpPr>
      </xdr:nvSpPr>
      <xdr:spPr bwMode="auto">
        <a:xfrm>
          <a:off x="745066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28</xdr:row>
      <xdr:rowOff>0</xdr:rowOff>
    </xdr:from>
    <xdr:ext cx="304800" cy="548217"/>
    <xdr:sp macro="" textlink="">
      <xdr:nvSpPr>
        <xdr:cNvPr id="49" name="AutoShape 1" descr="Obrok, s katerim odplačujete kredit">
          <a:extLst>
            <a:ext uri="{FF2B5EF4-FFF2-40B4-BE49-F238E27FC236}">
              <a16:creationId xmlns:a16="http://schemas.microsoft.com/office/drawing/2014/main" id="{7ACB4A47-25FE-4F26-A275-33BA80FCEC01}"/>
            </a:ext>
          </a:extLst>
        </xdr:cNvPr>
        <xdr:cNvSpPr>
          <a:spLocks noChangeAspect="1" noChangeArrowheads="1"/>
        </xdr:cNvSpPr>
      </xdr:nvSpPr>
      <xdr:spPr bwMode="auto">
        <a:xfrm>
          <a:off x="745066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30</xdr:row>
      <xdr:rowOff>0</xdr:rowOff>
    </xdr:from>
    <xdr:ext cx="304800" cy="548217"/>
    <xdr:sp macro="" textlink="">
      <xdr:nvSpPr>
        <xdr:cNvPr id="50" name="AutoShape 1" descr="Obrok, s katerim odplačujete kredit">
          <a:extLst>
            <a:ext uri="{FF2B5EF4-FFF2-40B4-BE49-F238E27FC236}">
              <a16:creationId xmlns:a16="http://schemas.microsoft.com/office/drawing/2014/main" id="{297ED05F-AFCD-42DE-B013-4F4BC556E792}"/>
            </a:ext>
          </a:extLst>
        </xdr:cNvPr>
        <xdr:cNvSpPr>
          <a:spLocks noChangeAspect="1" noChangeArrowheads="1"/>
        </xdr:cNvSpPr>
      </xdr:nvSpPr>
      <xdr:spPr bwMode="auto">
        <a:xfrm>
          <a:off x="745066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304800" cy="548217"/>
    <xdr:sp macro="" textlink="">
      <xdr:nvSpPr>
        <xdr:cNvPr id="51" name="AutoShape 1" descr="Obrok, s katerim odplačujete kredit">
          <a:extLst>
            <a:ext uri="{FF2B5EF4-FFF2-40B4-BE49-F238E27FC236}">
              <a16:creationId xmlns:a16="http://schemas.microsoft.com/office/drawing/2014/main" id="{562244AA-03CA-46EC-901E-2A05FD55602D}"/>
            </a:ext>
          </a:extLst>
        </xdr:cNvPr>
        <xdr:cNvSpPr>
          <a:spLocks noChangeAspect="1" noChangeArrowheads="1"/>
        </xdr:cNvSpPr>
      </xdr:nvSpPr>
      <xdr:spPr bwMode="auto">
        <a:xfrm>
          <a:off x="745066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34</xdr:row>
      <xdr:rowOff>0</xdr:rowOff>
    </xdr:from>
    <xdr:ext cx="304800" cy="548217"/>
    <xdr:sp macro="" textlink="">
      <xdr:nvSpPr>
        <xdr:cNvPr id="52" name="AutoShape 1" descr="Obrok, s katerim odplačujete kredit">
          <a:extLst>
            <a:ext uri="{FF2B5EF4-FFF2-40B4-BE49-F238E27FC236}">
              <a16:creationId xmlns:a16="http://schemas.microsoft.com/office/drawing/2014/main" id="{D5C8AF4E-C0C9-4883-9896-3B5913D5ECA0}"/>
            </a:ext>
          </a:extLst>
        </xdr:cNvPr>
        <xdr:cNvSpPr>
          <a:spLocks noChangeAspect="1" noChangeArrowheads="1"/>
        </xdr:cNvSpPr>
      </xdr:nvSpPr>
      <xdr:spPr bwMode="auto">
        <a:xfrm>
          <a:off x="745066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548217"/>
    <xdr:sp macro="" textlink="">
      <xdr:nvSpPr>
        <xdr:cNvPr id="53" name="AutoShape 1" descr="Obrok, s katerim odplačujete kredit">
          <a:extLst>
            <a:ext uri="{FF2B5EF4-FFF2-40B4-BE49-F238E27FC236}">
              <a16:creationId xmlns:a16="http://schemas.microsoft.com/office/drawing/2014/main" id="{1278CF1E-E869-4524-B394-6310E382893E}"/>
            </a:ext>
          </a:extLst>
        </xdr:cNvPr>
        <xdr:cNvSpPr>
          <a:spLocks noChangeAspect="1" noChangeArrowheads="1"/>
        </xdr:cNvSpPr>
      </xdr:nvSpPr>
      <xdr:spPr bwMode="auto">
        <a:xfrm>
          <a:off x="745066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38</xdr:row>
      <xdr:rowOff>0</xdr:rowOff>
    </xdr:from>
    <xdr:ext cx="304800" cy="548217"/>
    <xdr:sp macro="" textlink="">
      <xdr:nvSpPr>
        <xdr:cNvPr id="54" name="AutoShape 1" descr="Obrok, s katerim odplačujete kredit">
          <a:extLst>
            <a:ext uri="{FF2B5EF4-FFF2-40B4-BE49-F238E27FC236}">
              <a16:creationId xmlns:a16="http://schemas.microsoft.com/office/drawing/2014/main" id="{266B518E-5588-47BB-8EFF-1F62A7D3A21E}"/>
            </a:ext>
          </a:extLst>
        </xdr:cNvPr>
        <xdr:cNvSpPr>
          <a:spLocks noChangeAspect="1" noChangeArrowheads="1"/>
        </xdr:cNvSpPr>
      </xdr:nvSpPr>
      <xdr:spPr bwMode="auto">
        <a:xfrm>
          <a:off x="745066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304800" cy="548217"/>
    <xdr:sp macro="" textlink="">
      <xdr:nvSpPr>
        <xdr:cNvPr id="59" name="AutoShape 1" descr="Obrok, s katerim odplačujete kredit">
          <a:extLst>
            <a:ext uri="{FF2B5EF4-FFF2-40B4-BE49-F238E27FC236}">
              <a16:creationId xmlns:a16="http://schemas.microsoft.com/office/drawing/2014/main" id="{0544967B-BC87-421F-A0A4-078A0D808FE0}"/>
            </a:ext>
          </a:extLst>
        </xdr:cNvPr>
        <xdr:cNvSpPr>
          <a:spLocks noChangeAspect="1" noChangeArrowheads="1"/>
        </xdr:cNvSpPr>
      </xdr:nvSpPr>
      <xdr:spPr bwMode="auto">
        <a:xfrm>
          <a:off x="1011766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304800" cy="548217"/>
    <xdr:sp macro="" textlink="">
      <xdr:nvSpPr>
        <xdr:cNvPr id="61" name="AutoShape 1" descr="Obrok, s katerim odplačujete kredit">
          <a:extLst>
            <a:ext uri="{FF2B5EF4-FFF2-40B4-BE49-F238E27FC236}">
              <a16:creationId xmlns:a16="http://schemas.microsoft.com/office/drawing/2014/main" id="{51C4458F-4B75-45EC-B468-7CEFE59077BF}"/>
            </a:ext>
          </a:extLst>
        </xdr:cNvPr>
        <xdr:cNvSpPr>
          <a:spLocks noChangeAspect="1" noChangeArrowheads="1"/>
        </xdr:cNvSpPr>
      </xdr:nvSpPr>
      <xdr:spPr bwMode="auto">
        <a:xfrm>
          <a:off x="1011766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304800" cy="548217"/>
    <xdr:sp macro="" textlink="">
      <xdr:nvSpPr>
        <xdr:cNvPr id="62" name="AutoShape 1" descr="Obrok, s katerim odplačujete kredit">
          <a:extLst>
            <a:ext uri="{FF2B5EF4-FFF2-40B4-BE49-F238E27FC236}">
              <a16:creationId xmlns:a16="http://schemas.microsoft.com/office/drawing/2014/main" id="{A241B338-7EE2-444B-BEE7-B8C9EF0B995E}"/>
            </a:ext>
          </a:extLst>
        </xdr:cNvPr>
        <xdr:cNvSpPr>
          <a:spLocks noChangeAspect="1" noChangeArrowheads="1"/>
        </xdr:cNvSpPr>
      </xdr:nvSpPr>
      <xdr:spPr bwMode="auto">
        <a:xfrm>
          <a:off x="1011766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304800" cy="548217"/>
    <xdr:sp macro="" textlink="">
      <xdr:nvSpPr>
        <xdr:cNvPr id="63" name="AutoShape 1" descr="Obrok, s katerim odplačujete kredit">
          <a:extLst>
            <a:ext uri="{FF2B5EF4-FFF2-40B4-BE49-F238E27FC236}">
              <a16:creationId xmlns:a16="http://schemas.microsoft.com/office/drawing/2014/main" id="{E6E6F90E-BCB6-4EBC-A64A-A343F1B15CF4}"/>
            </a:ext>
          </a:extLst>
        </xdr:cNvPr>
        <xdr:cNvSpPr>
          <a:spLocks noChangeAspect="1" noChangeArrowheads="1"/>
        </xdr:cNvSpPr>
      </xdr:nvSpPr>
      <xdr:spPr bwMode="auto">
        <a:xfrm>
          <a:off x="1011766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304800" cy="548217"/>
    <xdr:sp macro="" textlink="">
      <xdr:nvSpPr>
        <xdr:cNvPr id="64" name="AutoShape 1" descr="Obrok, s katerim odplačujete kredit">
          <a:extLst>
            <a:ext uri="{FF2B5EF4-FFF2-40B4-BE49-F238E27FC236}">
              <a16:creationId xmlns:a16="http://schemas.microsoft.com/office/drawing/2014/main" id="{A6D15A55-5BE4-42FA-AA1D-2E7DC9C78F56}"/>
            </a:ext>
          </a:extLst>
        </xdr:cNvPr>
        <xdr:cNvSpPr>
          <a:spLocks noChangeAspect="1" noChangeArrowheads="1"/>
        </xdr:cNvSpPr>
      </xdr:nvSpPr>
      <xdr:spPr bwMode="auto">
        <a:xfrm>
          <a:off x="1011766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304800" cy="548217"/>
    <xdr:sp macro="" textlink="">
      <xdr:nvSpPr>
        <xdr:cNvPr id="65" name="AutoShape 1" descr="Obrok, s katerim odplačujete kredit">
          <a:extLst>
            <a:ext uri="{FF2B5EF4-FFF2-40B4-BE49-F238E27FC236}">
              <a16:creationId xmlns:a16="http://schemas.microsoft.com/office/drawing/2014/main" id="{322C3D7F-8049-4DF3-808A-5820854C06F9}"/>
            </a:ext>
          </a:extLst>
        </xdr:cNvPr>
        <xdr:cNvSpPr>
          <a:spLocks noChangeAspect="1" noChangeArrowheads="1"/>
        </xdr:cNvSpPr>
      </xdr:nvSpPr>
      <xdr:spPr bwMode="auto">
        <a:xfrm>
          <a:off x="1011766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304800" cy="548217"/>
    <xdr:sp macro="" textlink="">
      <xdr:nvSpPr>
        <xdr:cNvPr id="66" name="AutoShape 1" descr="Obrok, s katerim odplačujete kredit">
          <a:extLst>
            <a:ext uri="{FF2B5EF4-FFF2-40B4-BE49-F238E27FC236}">
              <a16:creationId xmlns:a16="http://schemas.microsoft.com/office/drawing/2014/main" id="{414E3EB9-1773-49F7-B6F8-AD2D295EC921}"/>
            </a:ext>
          </a:extLst>
        </xdr:cNvPr>
        <xdr:cNvSpPr>
          <a:spLocks noChangeAspect="1" noChangeArrowheads="1"/>
        </xdr:cNvSpPr>
      </xdr:nvSpPr>
      <xdr:spPr bwMode="auto">
        <a:xfrm>
          <a:off x="1011766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548217"/>
    <xdr:sp macro="" textlink="">
      <xdr:nvSpPr>
        <xdr:cNvPr id="67" name="AutoShape 1" descr="Obrok, s katerim odplačujete kredit">
          <a:extLst>
            <a:ext uri="{FF2B5EF4-FFF2-40B4-BE49-F238E27FC236}">
              <a16:creationId xmlns:a16="http://schemas.microsoft.com/office/drawing/2014/main" id="{AA47CD21-2A08-472E-B731-E65099871852}"/>
            </a:ext>
          </a:extLst>
        </xdr:cNvPr>
        <xdr:cNvSpPr>
          <a:spLocks noChangeAspect="1" noChangeArrowheads="1"/>
        </xdr:cNvSpPr>
      </xdr:nvSpPr>
      <xdr:spPr bwMode="auto">
        <a:xfrm>
          <a:off x="1011766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304800" cy="548217"/>
    <xdr:sp macro="" textlink="">
      <xdr:nvSpPr>
        <xdr:cNvPr id="68" name="AutoShape 1" descr="Obrok, s katerim odplačujete kredit">
          <a:extLst>
            <a:ext uri="{FF2B5EF4-FFF2-40B4-BE49-F238E27FC236}">
              <a16:creationId xmlns:a16="http://schemas.microsoft.com/office/drawing/2014/main" id="{2D5C8086-CA43-468A-B511-95DA238D15D8}"/>
            </a:ext>
          </a:extLst>
        </xdr:cNvPr>
        <xdr:cNvSpPr>
          <a:spLocks noChangeAspect="1" noChangeArrowheads="1"/>
        </xdr:cNvSpPr>
      </xdr:nvSpPr>
      <xdr:spPr bwMode="auto">
        <a:xfrm>
          <a:off x="1011766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304800" cy="548217"/>
    <xdr:sp macro="" textlink="">
      <xdr:nvSpPr>
        <xdr:cNvPr id="69" name="AutoShape 1" descr="Obrok, s katerim odplačujete kredit">
          <a:extLst>
            <a:ext uri="{FF2B5EF4-FFF2-40B4-BE49-F238E27FC236}">
              <a16:creationId xmlns:a16="http://schemas.microsoft.com/office/drawing/2014/main" id="{83C5D9F2-8604-4001-988D-11D2E0FF2464}"/>
            </a:ext>
          </a:extLst>
        </xdr:cNvPr>
        <xdr:cNvSpPr>
          <a:spLocks noChangeAspect="1" noChangeArrowheads="1"/>
        </xdr:cNvSpPr>
      </xdr:nvSpPr>
      <xdr:spPr bwMode="auto">
        <a:xfrm>
          <a:off x="1011766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304800" cy="548217"/>
    <xdr:sp macro="" textlink="">
      <xdr:nvSpPr>
        <xdr:cNvPr id="70" name="AutoShape 1" descr="Obrok, s katerim odplačujete kredit">
          <a:extLst>
            <a:ext uri="{FF2B5EF4-FFF2-40B4-BE49-F238E27FC236}">
              <a16:creationId xmlns:a16="http://schemas.microsoft.com/office/drawing/2014/main" id="{1FF073BC-CDCE-4F6C-91D2-1454ED682CA9}"/>
            </a:ext>
          </a:extLst>
        </xdr:cNvPr>
        <xdr:cNvSpPr>
          <a:spLocks noChangeAspect="1" noChangeArrowheads="1"/>
        </xdr:cNvSpPr>
      </xdr:nvSpPr>
      <xdr:spPr bwMode="auto">
        <a:xfrm>
          <a:off x="1011766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304800" cy="548217"/>
    <xdr:sp macro="" textlink="">
      <xdr:nvSpPr>
        <xdr:cNvPr id="71" name="AutoShape 1" descr="Obrok, s katerim odplačujete kredit">
          <a:extLst>
            <a:ext uri="{FF2B5EF4-FFF2-40B4-BE49-F238E27FC236}">
              <a16:creationId xmlns:a16="http://schemas.microsoft.com/office/drawing/2014/main" id="{FC17C041-0BB9-4730-A5D2-40D6052E9228}"/>
            </a:ext>
          </a:extLst>
        </xdr:cNvPr>
        <xdr:cNvSpPr>
          <a:spLocks noChangeAspect="1" noChangeArrowheads="1"/>
        </xdr:cNvSpPr>
      </xdr:nvSpPr>
      <xdr:spPr bwMode="auto">
        <a:xfrm>
          <a:off x="1011766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304800" cy="548217"/>
    <xdr:sp macro="" textlink="">
      <xdr:nvSpPr>
        <xdr:cNvPr id="72" name="AutoShape 1" descr="Obrok, s katerim odplačujete kredit">
          <a:extLst>
            <a:ext uri="{FF2B5EF4-FFF2-40B4-BE49-F238E27FC236}">
              <a16:creationId xmlns:a16="http://schemas.microsoft.com/office/drawing/2014/main" id="{80FF36FC-4159-4658-B75E-D524619AE07B}"/>
            </a:ext>
          </a:extLst>
        </xdr:cNvPr>
        <xdr:cNvSpPr>
          <a:spLocks noChangeAspect="1" noChangeArrowheads="1"/>
        </xdr:cNvSpPr>
      </xdr:nvSpPr>
      <xdr:spPr bwMode="auto">
        <a:xfrm>
          <a:off x="1011766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304800" cy="548217"/>
    <xdr:sp macro="" textlink="">
      <xdr:nvSpPr>
        <xdr:cNvPr id="73" name="AutoShape 1" descr="Obrok, s katerim odplačujete kredit">
          <a:extLst>
            <a:ext uri="{FF2B5EF4-FFF2-40B4-BE49-F238E27FC236}">
              <a16:creationId xmlns:a16="http://schemas.microsoft.com/office/drawing/2014/main" id="{F0A938BD-CCE5-4DC4-9574-0BCBD48F3238}"/>
            </a:ext>
          </a:extLst>
        </xdr:cNvPr>
        <xdr:cNvSpPr>
          <a:spLocks noChangeAspect="1" noChangeArrowheads="1"/>
        </xdr:cNvSpPr>
      </xdr:nvSpPr>
      <xdr:spPr bwMode="auto">
        <a:xfrm>
          <a:off x="1011766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304800" cy="548217"/>
    <xdr:sp macro="" textlink="">
      <xdr:nvSpPr>
        <xdr:cNvPr id="74" name="AutoShape 1" descr="Obrok, s katerim odplačujete kredit">
          <a:extLst>
            <a:ext uri="{FF2B5EF4-FFF2-40B4-BE49-F238E27FC236}">
              <a16:creationId xmlns:a16="http://schemas.microsoft.com/office/drawing/2014/main" id="{338199BC-CC91-4453-8A1E-B89D8987A9FF}"/>
            </a:ext>
          </a:extLst>
        </xdr:cNvPr>
        <xdr:cNvSpPr>
          <a:spLocks noChangeAspect="1" noChangeArrowheads="1"/>
        </xdr:cNvSpPr>
      </xdr:nvSpPr>
      <xdr:spPr bwMode="auto">
        <a:xfrm>
          <a:off x="1011766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304800" cy="548217"/>
    <xdr:sp macro="" textlink="">
      <xdr:nvSpPr>
        <xdr:cNvPr id="75" name="AutoShape 1" descr="Obrok, s katerim odplačujete kredit">
          <a:extLst>
            <a:ext uri="{FF2B5EF4-FFF2-40B4-BE49-F238E27FC236}">
              <a16:creationId xmlns:a16="http://schemas.microsoft.com/office/drawing/2014/main" id="{8ABF944B-8FBF-43FE-B457-7D8918620151}"/>
            </a:ext>
          </a:extLst>
        </xdr:cNvPr>
        <xdr:cNvSpPr>
          <a:spLocks noChangeAspect="1" noChangeArrowheads="1"/>
        </xdr:cNvSpPr>
      </xdr:nvSpPr>
      <xdr:spPr bwMode="auto">
        <a:xfrm>
          <a:off x="1011766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548217"/>
    <xdr:sp macro="" textlink="">
      <xdr:nvSpPr>
        <xdr:cNvPr id="76" name="AutoShape 1" descr="Obrok, s katerim odplačujete kredit">
          <a:extLst>
            <a:ext uri="{FF2B5EF4-FFF2-40B4-BE49-F238E27FC236}">
              <a16:creationId xmlns:a16="http://schemas.microsoft.com/office/drawing/2014/main" id="{64B0BB6C-4CF5-49A3-ACB5-4EB0AF10688F}"/>
            </a:ext>
          </a:extLst>
        </xdr:cNvPr>
        <xdr:cNvSpPr>
          <a:spLocks noChangeAspect="1" noChangeArrowheads="1"/>
        </xdr:cNvSpPr>
      </xdr:nvSpPr>
      <xdr:spPr bwMode="auto">
        <a:xfrm>
          <a:off x="1011766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37</xdr:row>
      <xdr:rowOff>0</xdr:rowOff>
    </xdr:from>
    <xdr:ext cx="304800" cy="548217"/>
    <xdr:sp macro="" textlink="">
      <xdr:nvSpPr>
        <xdr:cNvPr id="77" name="AutoShape 1" descr="Obrok, s katerim odplačujete kredit">
          <a:extLst>
            <a:ext uri="{FF2B5EF4-FFF2-40B4-BE49-F238E27FC236}">
              <a16:creationId xmlns:a16="http://schemas.microsoft.com/office/drawing/2014/main" id="{739290EC-8D58-45C6-B796-F72575FB4861}"/>
            </a:ext>
          </a:extLst>
        </xdr:cNvPr>
        <xdr:cNvSpPr>
          <a:spLocks noChangeAspect="1" noChangeArrowheads="1"/>
        </xdr:cNvSpPr>
      </xdr:nvSpPr>
      <xdr:spPr bwMode="auto">
        <a:xfrm>
          <a:off x="1011766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38</xdr:row>
      <xdr:rowOff>0</xdr:rowOff>
    </xdr:from>
    <xdr:ext cx="304800" cy="548217"/>
    <xdr:sp macro="" textlink="">
      <xdr:nvSpPr>
        <xdr:cNvPr id="78" name="AutoShape 1" descr="Obrok, s katerim odplačujete kredit">
          <a:extLst>
            <a:ext uri="{FF2B5EF4-FFF2-40B4-BE49-F238E27FC236}">
              <a16:creationId xmlns:a16="http://schemas.microsoft.com/office/drawing/2014/main" id="{E1DD71A9-51E4-4317-B559-654C6C9704CA}"/>
            </a:ext>
          </a:extLst>
        </xdr:cNvPr>
        <xdr:cNvSpPr>
          <a:spLocks noChangeAspect="1" noChangeArrowheads="1"/>
        </xdr:cNvSpPr>
      </xdr:nvSpPr>
      <xdr:spPr bwMode="auto">
        <a:xfrm>
          <a:off x="1011766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39</xdr:row>
      <xdr:rowOff>0</xdr:rowOff>
    </xdr:from>
    <xdr:ext cx="304800" cy="548217"/>
    <xdr:sp macro="" textlink="">
      <xdr:nvSpPr>
        <xdr:cNvPr id="79" name="AutoShape 1" descr="Obrok, s katerim odplačujete kredit">
          <a:extLst>
            <a:ext uri="{FF2B5EF4-FFF2-40B4-BE49-F238E27FC236}">
              <a16:creationId xmlns:a16="http://schemas.microsoft.com/office/drawing/2014/main" id="{CCEC4E6D-1FD6-4214-887B-F71EC2941762}"/>
            </a:ext>
          </a:extLst>
        </xdr:cNvPr>
        <xdr:cNvSpPr>
          <a:spLocks noChangeAspect="1" noChangeArrowheads="1"/>
        </xdr:cNvSpPr>
      </xdr:nvSpPr>
      <xdr:spPr bwMode="auto">
        <a:xfrm>
          <a:off x="1011766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40</xdr:row>
      <xdr:rowOff>0</xdr:rowOff>
    </xdr:from>
    <xdr:ext cx="304800" cy="548217"/>
    <xdr:sp macro="" textlink="">
      <xdr:nvSpPr>
        <xdr:cNvPr id="80" name="AutoShape 1" descr="Obrok, s katerim odplačujete kredit">
          <a:extLst>
            <a:ext uri="{FF2B5EF4-FFF2-40B4-BE49-F238E27FC236}">
              <a16:creationId xmlns:a16="http://schemas.microsoft.com/office/drawing/2014/main" id="{52CCFC90-6A0A-4D4D-BED2-F18361B6D3A6}"/>
            </a:ext>
          </a:extLst>
        </xdr:cNvPr>
        <xdr:cNvSpPr>
          <a:spLocks noChangeAspect="1" noChangeArrowheads="1"/>
        </xdr:cNvSpPr>
      </xdr:nvSpPr>
      <xdr:spPr bwMode="auto">
        <a:xfrm>
          <a:off x="1011766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42</xdr:row>
      <xdr:rowOff>0</xdr:rowOff>
    </xdr:from>
    <xdr:ext cx="304800" cy="548217"/>
    <xdr:sp macro="" textlink="">
      <xdr:nvSpPr>
        <xdr:cNvPr id="83" name="AutoShape 1" descr="Obrok, s katerim odplačujete kredit">
          <a:extLst>
            <a:ext uri="{FF2B5EF4-FFF2-40B4-BE49-F238E27FC236}">
              <a16:creationId xmlns:a16="http://schemas.microsoft.com/office/drawing/2014/main" id="{AB22D596-4D88-45B9-AFE5-72D9E419400F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43</xdr:row>
      <xdr:rowOff>0</xdr:rowOff>
    </xdr:from>
    <xdr:ext cx="304800" cy="548217"/>
    <xdr:sp macro="" textlink="">
      <xdr:nvSpPr>
        <xdr:cNvPr id="84" name="AutoShape 1" descr="Obrok, s katerim odplačujete kredit">
          <a:extLst>
            <a:ext uri="{FF2B5EF4-FFF2-40B4-BE49-F238E27FC236}">
              <a16:creationId xmlns:a16="http://schemas.microsoft.com/office/drawing/2014/main" id="{2958AC75-F789-4445-B2BB-ECB802C77DEF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44</xdr:row>
      <xdr:rowOff>0</xdr:rowOff>
    </xdr:from>
    <xdr:ext cx="304800" cy="548217"/>
    <xdr:sp macro="" textlink="">
      <xdr:nvSpPr>
        <xdr:cNvPr id="85" name="AutoShape 1" descr="Obrok, s katerim odplačujete kredit">
          <a:extLst>
            <a:ext uri="{FF2B5EF4-FFF2-40B4-BE49-F238E27FC236}">
              <a16:creationId xmlns:a16="http://schemas.microsoft.com/office/drawing/2014/main" id="{37774FBC-7159-4475-91B0-5A5ADEBB9D81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548217"/>
    <xdr:sp macro="" textlink="">
      <xdr:nvSpPr>
        <xdr:cNvPr id="86" name="AutoShape 1" descr="Obrok, s katerim odplačujete kredit">
          <a:extLst>
            <a:ext uri="{FF2B5EF4-FFF2-40B4-BE49-F238E27FC236}">
              <a16:creationId xmlns:a16="http://schemas.microsoft.com/office/drawing/2014/main" id="{812E33EC-C9DF-4439-880E-134B272643D9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46</xdr:row>
      <xdr:rowOff>0</xdr:rowOff>
    </xdr:from>
    <xdr:ext cx="304800" cy="548217"/>
    <xdr:sp macro="" textlink="">
      <xdr:nvSpPr>
        <xdr:cNvPr id="87" name="AutoShape 1" descr="Obrok, s katerim odplačujete kredit">
          <a:extLst>
            <a:ext uri="{FF2B5EF4-FFF2-40B4-BE49-F238E27FC236}">
              <a16:creationId xmlns:a16="http://schemas.microsoft.com/office/drawing/2014/main" id="{AE9A8E62-8B54-4B42-BCD5-230709EEF275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47</xdr:row>
      <xdr:rowOff>0</xdr:rowOff>
    </xdr:from>
    <xdr:ext cx="304800" cy="548217"/>
    <xdr:sp macro="" textlink="">
      <xdr:nvSpPr>
        <xdr:cNvPr id="88" name="AutoShape 1" descr="Obrok, s katerim odplačujete kredit">
          <a:extLst>
            <a:ext uri="{FF2B5EF4-FFF2-40B4-BE49-F238E27FC236}">
              <a16:creationId xmlns:a16="http://schemas.microsoft.com/office/drawing/2014/main" id="{280507F1-7033-445F-B6C3-7B0A3EA8CCAF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48</xdr:row>
      <xdr:rowOff>0</xdr:rowOff>
    </xdr:from>
    <xdr:ext cx="304800" cy="548217"/>
    <xdr:sp macro="" textlink="">
      <xdr:nvSpPr>
        <xdr:cNvPr id="89" name="AutoShape 1" descr="Obrok, s katerim odplačujete kredit">
          <a:extLst>
            <a:ext uri="{FF2B5EF4-FFF2-40B4-BE49-F238E27FC236}">
              <a16:creationId xmlns:a16="http://schemas.microsoft.com/office/drawing/2014/main" id="{2CE08BCB-33A9-40FC-8838-270C6F51AB2D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49</xdr:row>
      <xdr:rowOff>0</xdr:rowOff>
    </xdr:from>
    <xdr:ext cx="304800" cy="548217"/>
    <xdr:sp macro="" textlink="">
      <xdr:nvSpPr>
        <xdr:cNvPr id="90" name="AutoShape 1" descr="Obrok, s katerim odplačujete kredit">
          <a:extLst>
            <a:ext uri="{FF2B5EF4-FFF2-40B4-BE49-F238E27FC236}">
              <a16:creationId xmlns:a16="http://schemas.microsoft.com/office/drawing/2014/main" id="{339041EF-9ADE-41F9-875B-76104F91E354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50</xdr:row>
      <xdr:rowOff>0</xdr:rowOff>
    </xdr:from>
    <xdr:ext cx="304800" cy="548217"/>
    <xdr:sp macro="" textlink="">
      <xdr:nvSpPr>
        <xdr:cNvPr id="91" name="AutoShape 1" descr="Obrok, s katerim odplačujete kredit">
          <a:extLst>
            <a:ext uri="{FF2B5EF4-FFF2-40B4-BE49-F238E27FC236}">
              <a16:creationId xmlns:a16="http://schemas.microsoft.com/office/drawing/2014/main" id="{91C6179E-E24A-414B-A122-EA465CC6ECA9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51</xdr:row>
      <xdr:rowOff>0</xdr:rowOff>
    </xdr:from>
    <xdr:ext cx="304800" cy="548217"/>
    <xdr:sp macro="" textlink="">
      <xdr:nvSpPr>
        <xdr:cNvPr id="92" name="AutoShape 1" descr="Obrok, s katerim odplačujete kredit">
          <a:extLst>
            <a:ext uri="{FF2B5EF4-FFF2-40B4-BE49-F238E27FC236}">
              <a16:creationId xmlns:a16="http://schemas.microsoft.com/office/drawing/2014/main" id="{1BFA5707-4298-4011-9194-5C946F9A05BE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52</xdr:row>
      <xdr:rowOff>0</xdr:rowOff>
    </xdr:from>
    <xdr:ext cx="304800" cy="548217"/>
    <xdr:sp macro="" textlink="">
      <xdr:nvSpPr>
        <xdr:cNvPr id="93" name="AutoShape 1" descr="Obrok, s katerim odplačujete kredit">
          <a:extLst>
            <a:ext uri="{FF2B5EF4-FFF2-40B4-BE49-F238E27FC236}">
              <a16:creationId xmlns:a16="http://schemas.microsoft.com/office/drawing/2014/main" id="{CE2AF62A-091D-45CD-B411-CAECC9E45DED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53</xdr:row>
      <xdr:rowOff>0</xdr:rowOff>
    </xdr:from>
    <xdr:ext cx="304800" cy="548217"/>
    <xdr:sp macro="" textlink="">
      <xdr:nvSpPr>
        <xdr:cNvPr id="94" name="AutoShape 1" descr="Obrok, s katerim odplačujete kredit">
          <a:extLst>
            <a:ext uri="{FF2B5EF4-FFF2-40B4-BE49-F238E27FC236}">
              <a16:creationId xmlns:a16="http://schemas.microsoft.com/office/drawing/2014/main" id="{CA8BEF00-09FC-4E0A-8FF1-605D2DF1490F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54</xdr:row>
      <xdr:rowOff>0</xdr:rowOff>
    </xdr:from>
    <xdr:ext cx="304800" cy="548217"/>
    <xdr:sp macro="" textlink="">
      <xdr:nvSpPr>
        <xdr:cNvPr id="95" name="AutoShape 1" descr="Obrok, s katerim odplačujete kredit">
          <a:extLst>
            <a:ext uri="{FF2B5EF4-FFF2-40B4-BE49-F238E27FC236}">
              <a16:creationId xmlns:a16="http://schemas.microsoft.com/office/drawing/2014/main" id="{02D6DC8D-3F46-477F-A606-FC91C6417361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55</xdr:row>
      <xdr:rowOff>0</xdr:rowOff>
    </xdr:from>
    <xdr:ext cx="304800" cy="548217"/>
    <xdr:sp macro="" textlink="">
      <xdr:nvSpPr>
        <xdr:cNvPr id="96" name="AutoShape 1" descr="Obrok, s katerim odplačujete kredit">
          <a:extLst>
            <a:ext uri="{FF2B5EF4-FFF2-40B4-BE49-F238E27FC236}">
              <a16:creationId xmlns:a16="http://schemas.microsoft.com/office/drawing/2014/main" id="{F1D309F6-6C7D-43C3-99F7-EC5F27FEE99D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56</xdr:row>
      <xdr:rowOff>0</xdr:rowOff>
    </xdr:from>
    <xdr:ext cx="304800" cy="548217"/>
    <xdr:sp macro="" textlink="">
      <xdr:nvSpPr>
        <xdr:cNvPr id="97" name="AutoShape 1" descr="Obrok, s katerim odplačujete kredit">
          <a:extLst>
            <a:ext uri="{FF2B5EF4-FFF2-40B4-BE49-F238E27FC236}">
              <a16:creationId xmlns:a16="http://schemas.microsoft.com/office/drawing/2014/main" id="{9F6490E0-4DAC-4FE0-87C3-1D67F5D85E7B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57</xdr:row>
      <xdr:rowOff>0</xdr:rowOff>
    </xdr:from>
    <xdr:ext cx="304800" cy="548217"/>
    <xdr:sp macro="" textlink="">
      <xdr:nvSpPr>
        <xdr:cNvPr id="98" name="AutoShape 1" descr="Obrok, s katerim odplačujete kredit">
          <a:extLst>
            <a:ext uri="{FF2B5EF4-FFF2-40B4-BE49-F238E27FC236}">
              <a16:creationId xmlns:a16="http://schemas.microsoft.com/office/drawing/2014/main" id="{0EAD9778-D447-4215-A95E-66B4EEB7FE35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58</xdr:row>
      <xdr:rowOff>0</xdr:rowOff>
    </xdr:from>
    <xdr:ext cx="304800" cy="548217"/>
    <xdr:sp macro="" textlink="">
      <xdr:nvSpPr>
        <xdr:cNvPr id="99" name="AutoShape 1" descr="Obrok, s katerim odplačujete kredit">
          <a:extLst>
            <a:ext uri="{FF2B5EF4-FFF2-40B4-BE49-F238E27FC236}">
              <a16:creationId xmlns:a16="http://schemas.microsoft.com/office/drawing/2014/main" id="{AF9458F1-F654-42C5-AC2B-1205170E7CAF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59</xdr:row>
      <xdr:rowOff>0</xdr:rowOff>
    </xdr:from>
    <xdr:ext cx="304800" cy="548217"/>
    <xdr:sp macro="" textlink="">
      <xdr:nvSpPr>
        <xdr:cNvPr id="100" name="AutoShape 1" descr="Obrok, s katerim odplačujete kredit">
          <a:extLst>
            <a:ext uri="{FF2B5EF4-FFF2-40B4-BE49-F238E27FC236}">
              <a16:creationId xmlns:a16="http://schemas.microsoft.com/office/drawing/2014/main" id="{2D570B47-1059-43DF-A5B6-0F38BB008163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60</xdr:row>
      <xdr:rowOff>0</xdr:rowOff>
    </xdr:from>
    <xdr:ext cx="304800" cy="548217"/>
    <xdr:sp macro="" textlink="">
      <xdr:nvSpPr>
        <xdr:cNvPr id="101" name="AutoShape 1" descr="Obrok, s katerim odplačujete kredit">
          <a:extLst>
            <a:ext uri="{FF2B5EF4-FFF2-40B4-BE49-F238E27FC236}">
              <a16:creationId xmlns:a16="http://schemas.microsoft.com/office/drawing/2014/main" id="{A490835A-F5B6-43E9-BE57-64BA18F59BA8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61</xdr:row>
      <xdr:rowOff>0</xdr:rowOff>
    </xdr:from>
    <xdr:ext cx="304800" cy="548217"/>
    <xdr:sp macro="" textlink="">
      <xdr:nvSpPr>
        <xdr:cNvPr id="102" name="AutoShape 1" descr="Obrok, s katerim odplačujete kredit">
          <a:extLst>
            <a:ext uri="{FF2B5EF4-FFF2-40B4-BE49-F238E27FC236}">
              <a16:creationId xmlns:a16="http://schemas.microsoft.com/office/drawing/2014/main" id="{078BDD99-770A-4B84-AD04-0B454BC6DFE9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62</xdr:row>
      <xdr:rowOff>0</xdr:rowOff>
    </xdr:from>
    <xdr:ext cx="304800" cy="548217"/>
    <xdr:sp macro="" textlink="">
      <xdr:nvSpPr>
        <xdr:cNvPr id="103" name="AutoShape 1" descr="Obrok, s katerim odplačujete kredit">
          <a:extLst>
            <a:ext uri="{FF2B5EF4-FFF2-40B4-BE49-F238E27FC236}">
              <a16:creationId xmlns:a16="http://schemas.microsoft.com/office/drawing/2014/main" id="{E1C65428-039B-4A5F-9495-4BBB795972E9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63</xdr:row>
      <xdr:rowOff>0</xdr:rowOff>
    </xdr:from>
    <xdr:ext cx="304800" cy="548217"/>
    <xdr:sp macro="" textlink="">
      <xdr:nvSpPr>
        <xdr:cNvPr id="104" name="AutoShape 1" descr="Obrok, s katerim odplačujete kredit">
          <a:extLst>
            <a:ext uri="{FF2B5EF4-FFF2-40B4-BE49-F238E27FC236}">
              <a16:creationId xmlns:a16="http://schemas.microsoft.com/office/drawing/2014/main" id="{10C7530F-BEA9-40B0-BFD7-8A35987CFEE5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64</xdr:row>
      <xdr:rowOff>0</xdr:rowOff>
    </xdr:from>
    <xdr:ext cx="304800" cy="548217"/>
    <xdr:sp macro="" textlink="">
      <xdr:nvSpPr>
        <xdr:cNvPr id="105" name="AutoShape 1" descr="Obrok, s katerim odplačujete kredit">
          <a:extLst>
            <a:ext uri="{FF2B5EF4-FFF2-40B4-BE49-F238E27FC236}">
              <a16:creationId xmlns:a16="http://schemas.microsoft.com/office/drawing/2014/main" id="{5A0E217F-5D86-46DF-A0F2-AC6C0BF5A120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65</xdr:row>
      <xdr:rowOff>0</xdr:rowOff>
    </xdr:from>
    <xdr:ext cx="304800" cy="548217"/>
    <xdr:sp macro="" textlink="">
      <xdr:nvSpPr>
        <xdr:cNvPr id="106" name="AutoShape 1" descr="Obrok, s katerim odplačujete kredit">
          <a:extLst>
            <a:ext uri="{FF2B5EF4-FFF2-40B4-BE49-F238E27FC236}">
              <a16:creationId xmlns:a16="http://schemas.microsoft.com/office/drawing/2014/main" id="{45C23D54-68BE-433F-86F8-23D54BB31061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66</xdr:row>
      <xdr:rowOff>0</xdr:rowOff>
    </xdr:from>
    <xdr:ext cx="304800" cy="548217"/>
    <xdr:sp macro="" textlink="">
      <xdr:nvSpPr>
        <xdr:cNvPr id="107" name="AutoShape 1" descr="Obrok, s katerim odplačujete kredit">
          <a:extLst>
            <a:ext uri="{FF2B5EF4-FFF2-40B4-BE49-F238E27FC236}">
              <a16:creationId xmlns:a16="http://schemas.microsoft.com/office/drawing/2014/main" id="{CE2D8206-CA11-43DB-948C-7F3EC256CDCB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67</xdr:row>
      <xdr:rowOff>0</xdr:rowOff>
    </xdr:from>
    <xdr:ext cx="304800" cy="548217"/>
    <xdr:sp macro="" textlink="">
      <xdr:nvSpPr>
        <xdr:cNvPr id="108" name="AutoShape 1" descr="Obrok, s katerim odplačujete kredit">
          <a:extLst>
            <a:ext uri="{FF2B5EF4-FFF2-40B4-BE49-F238E27FC236}">
              <a16:creationId xmlns:a16="http://schemas.microsoft.com/office/drawing/2014/main" id="{C9A00B60-3FE7-4956-A7FD-7E7C88A0F1D5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68</xdr:row>
      <xdr:rowOff>0</xdr:rowOff>
    </xdr:from>
    <xdr:ext cx="304800" cy="548217"/>
    <xdr:sp macro="" textlink="">
      <xdr:nvSpPr>
        <xdr:cNvPr id="109" name="AutoShape 1" descr="Obrok, s katerim odplačujete kredit">
          <a:extLst>
            <a:ext uri="{FF2B5EF4-FFF2-40B4-BE49-F238E27FC236}">
              <a16:creationId xmlns:a16="http://schemas.microsoft.com/office/drawing/2014/main" id="{450ABE93-4067-4FC6-9577-F0F35252B203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304800" cy="548217"/>
    <xdr:sp macro="" textlink="">
      <xdr:nvSpPr>
        <xdr:cNvPr id="110" name="AutoShape 1" descr="Obrok, s katerim odplačujete kredit">
          <a:extLst>
            <a:ext uri="{FF2B5EF4-FFF2-40B4-BE49-F238E27FC236}">
              <a16:creationId xmlns:a16="http://schemas.microsoft.com/office/drawing/2014/main" id="{37969633-6B46-4CDF-8A0C-5D7A2DE58BF3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70</xdr:row>
      <xdr:rowOff>0</xdr:rowOff>
    </xdr:from>
    <xdr:ext cx="304800" cy="548217"/>
    <xdr:sp macro="" textlink="">
      <xdr:nvSpPr>
        <xdr:cNvPr id="111" name="AutoShape 1" descr="Obrok, s katerim odplačujete kredit">
          <a:extLst>
            <a:ext uri="{FF2B5EF4-FFF2-40B4-BE49-F238E27FC236}">
              <a16:creationId xmlns:a16="http://schemas.microsoft.com/office/drawing/2014/main" id="{E8489DC8-5CCF-4A21-B1C4-10ECF5435C35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71</xdr:row>
      <xdr:rowOff>0</xdr:rowOff>
    </xdr:from>
    <xdr:ext cx="304800" cy="548217"/>
    <xdr:sp macro="" textlink="">
      <xdr:nvSpPr>
        <xdr:cNvPr id="112" name="AutoShape 1" descr="Obrok, s katerim odplačujete kredit">
          <a:extLst>
            <a:ext uri="{FF2B5EF4-FFF2-40B4-BE49-F238E27FC236}">
              <a16:creationId xmlns:a16="http://schemas.microsoft.com/office/drawing/2014/main" id="{5DA4C7BF-A903-4482-887D-C53722D7DDFF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72</xdr:row>
      <xdr:rowOff>0</xdr:rowOff>
    </xdr:from>
    <xdr:ext cx="304800" cy="548217"/>
    <xdr:sp macro="" textlink="">
      <xdr:nvSpPr>
        <xdr:cNvPr id="113" name="AutoShape 1" descr="Obrok, s katerim odplačujete kredit">
          <a:extLst>
            <a:ext uri="{FF2B5EF4-FFF2-40B4-BE49-F238E27FC236}">
              <a16:creationId xmlns:a16="http://schemas.microsoft.com/office/drawing/2014/main" id="{4AADE535-5340-434C-9B68-44F31828C198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73</xdr:row>
      <xdr:rowOff>0</xdr:rowOff>
    </xdr:from>
    <xdr:ext cx="304800" cy="548217"/>
    <xdr:sp macro="" textlink="">
      <xdr:nvSpPr>
        <xdr:cNvPr id="114" name="AutoShape 1" descr="Obrok, s katerim odplačujete kredit">
          <a:extLst>
            <a:ext uri="{FF2B5EF4-FFF2-40B4-BE49-F238E27FC236}">
              <a16:creationId xmlns:a16="http://schemas.microsoft.com/office/drawing/2014/main" id="{9EFAFF8E-97D8-4551-A020-FA86FC9E0C2B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74</xdr:row>
      <xdr:rowOff>0</xdr:rowOff>
    </xdr:from>
    <xdr:ext cx="304800" cy="548217"/>
    <xdr:sp macro="" textlink="">
      <xdr:nvSpPr>
        <xdr:cNvPr id="115" name="AutoShape 1" descr="Obrok, s katerim odplačujete kredit">
          <a:extLst>
            <a:ext uri="{FF2B5EF4-FFF2-40B4-BE49-F238E27FC236}">
              <a16:creationId xmlns:a16="http://schemas.microsoft.com/office/drawing/2014/main" id="{13DC2FD8-1EA4-4960-9D11-33DCCAB5F162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75</xdr:row>
      <xdr:rowOff>0</xdr:rowOff>
    </xdr:from>
    <xdr:ext cx="304800" cy="548217"/>
    <xdr:sp macro="" textlink="">
      <xdr:nvSpPr>
        <xdr:cNvPr id="116" name="AutoShape 1" descr="Obrok, s katerim odplačujete kredit">
          <a:extLst>
            <a:ext uri="{FF2B5EF4-FFF2-40B4-BE49-F238E27FC236}">
              <a16:creationId xmlns:a16="http://schemas.microsoft.com/office/drawing/2014/main" id="{7685460C-A988-40F9-8772-599018D33422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76</xdr:row>
      <xdr:rowOff>0</xdr:rowOff>
    </xdr:from>
    <xdr:ext cx="304800" cy="548217"/>
    <xdr:sp macro="" textlink="">
      <xdr:nvSpPr>
        <xdr:cNvPr id="117" name="AutoShape 1" descr="Obrok, s katerim odplačujete kredit">
          <a:extLst>
            <a:ext uri="{FF2B5EF4-FFF2-40B4-BE49-F238E27FC236}">
              <a16:creationId xmlns:a16="http://schemas.microsoft.com/office/drawing/2014/main" id="{D4009D84-6360-456F-94F4-75D1696BAD07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77</xdr:row>
      <xdr:rowOff>0</xdr:rowOff>
    </xdr:from>
    <xdr:ext cx="304800" cy="548217"/>
    <xdr:sp macro="" textlink="">
      <xdr:nvSpPr>
        <xdr:cNvPr id="118" name="AutoShape 1" descr="Obrok, s katerim odplačujete kredit">
          <a:extLst>
            <a:ext uri="{FF2B5EF4-FFF2-40B4-BE49-F238E27FC236}">
              <a16:creationId xmlns:a16="http://schemas.microsoft.com/office/drawing/2014/main" id="{977E901C-A78A-4DAA-BE3C-012D04B05FEB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78</xdr:row>
      <xdr:rowOff>0</xdr:rowOff>
    </xdr:from>
    <xdr:ext cx="304800" cy="548217"/>
    <xdr:sp macro="" textlink="">
      <xdr:nvSpPr>
        <xdr:cNvPr id="119" name="AutoShape 1" descr="Obrok, s katerim odplačujete kredit">
          <a:extLst>
            <a:ext uri="{FF2B5EF4-FFF2-40B4-BE49-F238E27FC236}">
              <a16:creationId xmlns:a16="http://schemas.microsoft.com/office/drawing/2014/main" id="{8EBF6784-6524-4B55-A834-A1D2EF3A7DB4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79</xdr:row>
      <xdr:rowOff>0</xdr:rowOff>
    </xdr:from>
    <xdr:ext cx="304800" cy="548217"/>
    <xdr:sp macro="" textlink="">
      <xdr:nvSpPr>
        <xdr:cNvPr id="120" name="AutoShape 1" descr="Obrok, s katerim odplačujete kredit">
          <a:extLst>
            <a:ext uri="{FF2B5EF4-FFF2-40B4-BE49-F238E27FC236}">
              <a16:creationId xmlns:a16="http://schemas.microsoft.com/office/drawing/2014/main" id="{A0535166-0154-4F47-A74F-41957201BD44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80</xdr:row>
      <xdr:rowOff>0</xdr:rowOff>
    </xdr:from>
    <xdr:ext cx="304800" cy="548217"/>
    <xdr:sp macro="" textlink="">
      <xdr:nvSpPr>
        <xdr:cNvPr id="121" name="AutoShape 1" descr="Obrok, s katerim odplačujete kredit">
          <a:extLst>
            <a:ext uri="{FF2B5EF4-FFF2-40B4-BE49-F238E27FC236}">
              <a16:creationId xmlns:a16="http://schemas.microsoft.com/office/drawing/2014/main" id="{280C85A4-2241-4F7B-9DA4-66102B3745BD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81</xdr:row>
      <xdr:rowOff>0</xdr:rowOff>
    </xdr:from>
    <xdr:ext cx="304800" cy="548217"/>
    <xdr:sp macro="" textlink="">
      <xdr:nvSpPr>
        <xdr:cNvPr id="122" name="AutoShape 1" descr="Obrok, s katerim odplačujete kredit">
          <a:extLst>
            <a:ext uri="{FF2B5EF4-FFF2-40B4-BE49-F238E27FC236}">
              <a16:creationId xmlns:a16="http://schemas.microsoft.com/office/drawing/2014/main" id="{E429B493-D057-45CE-A7ED-E61A3C18138A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82</xdr:row>
      <xdr:rowOff>0</xdr:rowOff>
    </xdr:from>
    <xdr:ext cx="304800" cy="548217"/>
    <xdr:sp macro="" textlink="">
      <xdr:nvSpPr>
        <xdr:cNvPr id="123" name="AutoShape 1" descr="Obrok, s katerim odplačujete kredit">
          <a:extLst>
            <a:ext uri="{FF2B5EF4-FFF2-40B4-BE49-F238E27FC236}">
              <a16:creationId xmlns:a16="http://schemas.microsoft.com/office/drawing/2014/main" id="{79F363CB-68F6-4E1D-A71C-5E7EB623040F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83</xdr:row>
      <xdr:rowOff>0</xdr:rowOff>
    </xdr:from>
    <xdr:ext cx="304800" cy="548217"/>
    <xdr:sp macro="" textlink="">
      <xdr:nvSpPr>
        <xdr:cNvPr id="124" name="AutoShape 1" descr="Obrok, s katerim odplačujete kredit">
          <a:extLst>
            <a:ext uri="{FF2B5EF4-FFF2-40B4-BE49-F238E27FC236}">
              <a16:creationId xmlns:a16="http://schemas.microsoft.com/office/drawing/2014/main" id="{D55726CF-F735-46A0-9198-7972C9184DF0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84</xdr:row>
      <xdr:rowOff>0</xdr:rowOff>
    </xdr:from>
    <xdr:ext cx="304800" cy="548217"/>
    <xdr:sp macro="" textlink="">
      <xdr:nvSpPr>
        <xdr:cNvPr id="125" name="AutoShape 1" descr="Obrok, s katerim odplačujete kredit">
          <a:extLst>
            <a:ext uri="{FF2B5EF4-FFF2-40B4-BE49-F238E27FC236}">
              <a16:creationId xmlns:a16="http://schemas.microsoft.com/office/drawing/2014/main" id="{6067CACB-0BEC-4B7F-9A1B-719912555BE2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85</xdr:row>
      <xdr:rowOff>0</xdr:rowOff>
    </xdr:from>
    <xdr:ext cx="304800" cy="548217"/>
    <xdr:sp macro="" textlink="">
      <xdr:nvSpPr>
        <xdr:cNvPr id="126" name="AutoShape 1" descr="Obrok, s katerim odplačujete kredit">
          <a:extLst>
            <a:ext uri="{FF2B5EF4-FFF2-40B4-BE49-F238E27FC236}">
              <a16:creationId xmlns:a16="http://schemas.microsoft.com/office/drawing/2014/main" id="{A301AB62-78DB-4FA4-8ECB-70E3AA99A0B0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86</xdr:row>
      <xdr:rowOff>0</xdr:rowOff>
    </xdr:from>
    <xdr:ext cx="304800" cy="548217"/>
    <xdr:sp macro="" textlink="">
      <xdr:nvSpPr>
        <xdr:cNvPr id="127" name="AutoShape 1" descr="Obrok, s katerim odplačujete kredit">
          <a:extLst>
            <a:ext uri="{FF2B5EF4-FFF2-40B4-BE49-F238E27FC236}">
              <a16:creationId xmlns:a16="http://schemas.microsoft.com/office/drawing/2014/main" id="{FB50491B-771A-4032-9212-3DC3699A1BDB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87</xdr:row>
      <xdr:rowOff>0</xdr:rowOff>
    </xdr:from>
    <xdr:ext cx="304800" cy="548217"/>
    <xdr:sp macro="" textlink="">
      <xdr:nvSpPr>
        <xdr:cNvPr id="128" name="AutoShape 1" descr="Obrok, s katerim odplačujete kredit">
          <a:extLst>
            <a:ext uri="{FF2B5EF4-FFF2-40B4-BE49-F238E27FC236}">
              <a16:creationId xmlns:a16="http://schemas.microsoft.com/office/drawing/2014/main" id="{138384E3-4FE7-48C2-892C-1D93094056F6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88</xdr:row>
      <xdr:rowOff>0</xdr:rowOff>
    </xdr:from>
    <xdr:ext cx="304800" cy="548217"/>
    <xdr:sp macro="" textlink="">
      <xdr:nvSpPr>
        <xdr:cNvPr id="129" name="AutoShape 1" descr="Obrok, s katerim odplačujete kredit">
          <a:extLst>
            <a:ext uri="{FF2B5EF4-FFF2-40B4-BE49-F238E27FC236}">
              <a16:creationId xmlns:a16="http://schemas.microsoft.com/office/drawing/2014/main" id="{3516FEE0-C4D4-46A5-B41E-94960DAE9B53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89</xdr:row>
      <xdr:rowOff>0</xdr:rowOff>
    </xdr:from>
    <xdr:ext cx="304800" cy="548217"/>
    <xdr:sp macro="" textlink="">
      <xdr:nvSpPr>
        <xdr:cNvPr id="130" name="AutoShape 1" descr="Obrok, s katerim odplačujete kredit">
          <a:extLst>
            <a:ext uri="{FF2B5EF4-FFF2-40B4-BE49-F238E27FC236}">
              <a16:creationId xmlns:a16="http://schemas.microsoft.com/office/drawing/2014/main" id="{D9CEDD66-C186-47B7-973F-1A62690C7194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90</xdr:row>
      <xdr:rowOff>0</xdr:rowOff>
    </xdr:from>
    <xdr:ext cx="304800" cy="548217"/>
    <xdr:sp macro="" textlink="">
      <xdr:nvSpPr>
        <xdr:cNvPr id="131" name="AutoShape 1" descr="Obrok, s katerim odplačujete kredit">
          <a:extLst>
            <a:ext uri="{FF2B5EF4-FFF2-40B4-BE49-F238E27FC236}">
              <a16:creationId xmlns:a16="http://schemas.microsoft.com/office/drawing/2014/main" id="{D6F0D6D6-E1EF-4A13-BE1D-47741BF3F957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91</xdr:row>
      <xdr:rowOff>0</xdr:rowOff>
    </xdr:from>
    <xdr:ext cx="304800" cy="548217"/>
    <xdr:sp macro="" textlink="">
      <xdr:nvSpPr>
        <xdr:cNvPr id="132" name="AutoShape 1" descr="Obrok, s katerim odplačujete kredit">
          <a:extLst>
            <a:ext uri="{FF2B5EF4-FFF2-40B4-BE49-F238E27FC236}">
              <a16:creationId xmlns:a16="http://schemas.microsoft.com/office/drawing/2014/main" id="{D6F701E0-9E31-42C8-BA2C-343B84E474DD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92</xdr:row>
      <xdr:rowOff>0</xdr:rowOff>
    </xdr:from>
    <xdr:ext cx="304800" cy="548217"/>
    <xdr:sp macro="" textlink="">
      <xdr:nvSpPr>
        <xdr:cNvPr id="133" name="AutoShape 1" descr="Obrok, s katerim odplačujete kredit">
          <a:extLst>
            <a:ext uri="{FF2B5EF4-FFF2-40B4-BE49-F238E27FC236}">
              <a16:creationId xmlns:a16="http://schemas.microsoft.com/office/drawing/2014/main" id="{E4734A8A-2367-4662-8203-9923F96EF30F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93</xdr:row>
      <xdr:rowOff>0</xdr:rowOff>
    </xdr:from>
    <xdr:ext cx="304800" cy="548217"/>
    <xdr:sp macro="" textlink="">
      <xdr:nvSpPr>
        <xdr:cNvPr id="134" name="AutoShape 1" descr="Obrok, s katerim odplačujete kredit">
          <a:extLst>
            <a:ext uri="{FF2B5EF4-FFF2-40B4-BE49-F238E27FC236}">
              <a16:creationId xmlns:a16="http://schemas.microsoft.com/office/drawing/2014/main" id="{602B58B9-DE83-43F5-96C6-62A70240F884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0</xdr:rowOff>
    </xdr:from>
    <xdr:ext cx="304800" cy="548217"/>
    <xdr:sp macro="" textlink="">
      <xdr:nvSpPr>
        <xdr:cNvPr id="135" name="AutoShape 1" descr="Obrok, s katerim odplačujete kredit">
          <a:extLst>
            <a:ext uri="{FF2B5EF4-FFF2-40B4-BE49-F238E27FC236}">
              <a16:creationId xmlns:a16="http://schemas.microsoft.com/office/drawing/2014/main" id="{DD54B062-E3DC-4577-9CC1-0C2A354F6513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95</xdr:row>
      <xdr:rowOff>0</xdr:rowOff>
    </xdr:from>
    <xdr:ext cx="304800" cy="548217"/>
    <xdr:sp macro="" textlink="">
      <xdr:nvSpPr>
        <xdr:cNvPr id="136" name="AutoShape 1" descr="Obrok, s katerim odplačujete kredit">
          <a:extLst>
            <a:ext uri="{FF2B5EF4-FFF2-40B4-BE49-F238E27FC236}">
              <a16:creationId xmlns:a16="http://schemas.microsoft.com/office/drawing/2014/main" id="{F5D75E80-C148-4B67-8FCE-AC7670175CA1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96</xdr:row>
      <xdr:rowOff>0</xdr:rowOff>
    </xdr:from>
    <xdr:ext cx="304800" cy="548217"/>
    <xdr:sp macro="" textlink="">
      <xdr:nvSpPr>
        <xdr:cNvPr id="137" name="AutoShape 1" descr="Obrok, s katerim odplačujete kredit">
          <a:extLst>
            <a:ext uri="{FF2B5EF4-FFF2-40B4-BE49-F238E27FC236}">
              <a16:creationId xmlns:a16="http://schemas.microsoft.com/office/drawing/2014/main" id="{282ED66E-FAB5-454D-A9F1-94F145CD16A4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97</xdr:row>
      <xdr:rowOff>0</xdr:rowOff>
    </xdr:from>
    <xdr:ext cx="304800" cy="548217"/>
    <xdr:sp macro="" textlink="">
      <xdr:nvSpPr>
        <xdr:cNvPr id="138" name="AutoShape 1" descr="Obrok, s katerim odplačujete kredit">
          <a:extLst>
            <a:ext uri="{FF2B5EF4-FFF2-40B4-BE49-F238E27FC236}">
              <a16:creationId xmlns:a16="http://schemas.microsoft.com/office/drawing/2014/main" id="{97CF9356-1604-476E-BA4E-922719A3DE4A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98</xdr:row>
      <xdr:rowOff>0</xdr:rowOff>
    </xdr:from>
    <xdr:ext cx="304800" cy="548217"/>
    <xdr:sp macro="" textlink="">
      <xdr:nvSpPr>
        <xdr:cNvPr id="139" name="AutoShape 1" descr="Obrok, s katerim odplačujete kredit">
          <a:extLst>
            <a:ext uri="{FF2B5EF4-FFF2-40B4-BE49-F238E27FC236}">
              <a16:creationId xmlns:a16="http://schemas.microsoft.com/office/drawing/2014/main" id="{6FFD7933-3602-459B-80EE-3C057424B024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99</xdr:row>
      <xdr:rowOff>0</xdr:rowOff>
    </xdr:from>
    <xdr:ext cx="304800" cy="548217"/>
    <xdr:sp macro="" textlink="">
      <xdr:nvSpPr>
        <xdr:cNvPr id="140" name="AutoShape 1" descr="Obrok, s katerim odplačujete kredit">
          <a:extLst>
            <a:ext uri="{FF2B5EF4-FFF2-40B4-BE49-F238E27FC236}">
              <a16:creationId xmlns:a16="http://schemas.microsoft.com/office/drawing/2014/main" id="{5CA3C9F7-1003-4FC9-8FC6-FF9BB8CDDCA0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100</xdr:row>
      <xdr:rowOff>0</xdr:rowOff>
    </xdr:from>
    <xdr:ext cx="304800" cy="548217"/>
    <xdr:sp macro="" textlink="">
      <xdr:nvSpPr>
        <xdr:cNvPr id="141" name="AutoShape 1" descr="Obrok, s katerim odplačujete kredit">
          <a:extLst>
            <a:ext uri="{FF2B5EF4-FFF2-40B4-BE49-F238E27FC236}">
              <a16:creationId xmlns:a16="http://schemas.microsoft.com/office/drawing/2014/main" id="{6A72E9F3-493B-4638-8458-287EFC059897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101</xdr:row>
      <xdr:rowOff>0</xdr:rowOff>
    </xdr:from>
    <xdr:ext cx="304800" cy="548217"/>
    <xdr:sp macro="" textlink="">
      <xdr:nvSpPr>
        <xdr:cNvPr id="142" name="AutoShape 1" descr="Obrok, s katerim odplačujete kredit">
          <a:extLst>
            <a:ext uri="{FF2B5EF4-FFF2-40B4-BE49-F238E27FC236}">
              <a16:creationId xmlns:a16="http://schemas.microsoft.com/office/drawing/2014/main" id="{240D5558-8643-4738-BAFC-2BEF369704FF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102</xdr:row>
      <xdr:rowOff>0</xdr:rowOff>
    </xdr:from>
    <xdr:ext cx="304800" cy="548217"/>
    <xdr:sp macro="" textlink="">
      <xdr:nvSpPr>
        <xdr:cNvPr id="143" name="AutoShape 1" descr="Obrok, s katerim odplačujete kredit">
          <a:extLst>
            <a:ext uri="{FF2B5EF4-FFF2-40B4-BE49-F238E27FC236}">
              <a16:creationId xmlns:a16="http://schemas.microsoft.com/office/drawing/2014/main" id="{E4CD65F1-4EAA-4FD9-8C15-8A3F2609EE12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103</xdr:row>
      <xdr:rowOff>0</xdr:rowOff>
    </xdr:from>
    <xdr:ext cx="304800" cy="548217"/>
    <xdr:sp macro="" textlink="">
      <xdr:nvSpPr>
        <xdr:cNvPr id="144" name="AutoShape 1" descr="Obrok, s katerim odplačujete kredit">
          <a:extLst>
            <a:ext uri="{FF2B5EF4-FFF2-40B4-BE49-F238E27FC236}">
              <a16:creationId xmlns:a16="http://schemas.microsoft.com/office/drawing/2014/main" id="{38DDD6AE-8F27-4A73-9DA4-A43F5081434C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104</xdr:row>
      <xdr:rowOff>0</xdr:rowOff>
    </xdr:from>
    <xdr:ext cx="304800" cy="548217"/>
    <xdr:sp macro="" textlink="">
      <xdr:nvSpPr>
        <xdr:cNvPr id="145" name="AutoShape 1" descr="Obrok, s katerim odplačujete kredit">
          <a:extLst>
            <a:ext uri="{FF2B5EF4-FFF2-40B4-BE49-F238E27FC236}">
              <a16:creationId xmlns:a16="http://schemas.microsoft.com/office/drawing/2014/main" id="{0A2734BB-1850-4740-9BD5-2CAE29FFC1B5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105</xdr:row>
      <xdr:rowOff>0</xdr:rowOff>
    </xdr:from>
    <xdr:ext cx="304800" cy="548217"/>
    <xdr:sp macro="" textlink="">
      <xdr:nvSpPr>
        <xdr:cNvPr id="146" name="AutoShape 1" descr="Obrok, s katerim odplačujete kredit">
          <a:extLst>
            <a:ext uri="{FF2B5EF4-FFF2-40B4-BE49-F238E27FC236}">
              <a16:creationId xmlns:a16="http://schemas.microsoft.com/office/drawing/2014/main" id="{5B2C6A1E-02FA-4463-931E-93392E8AB85D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106</xdr:row>
      <xdr:rowOff>0</xdr:rowOff>
    </xdr:from>
    <xdr:ext cx="304800" cy="548217"/>
    <xdr:sp macro="" textlink="">
      <xdr:nvSpPr>
        <xdr:cNvPr id="147" name="AutoShape 1" descr="Obrok, s katerim odplačujete kredit">
          <a:extLst>
            <a:ext uri="{FF2B5EF4-FFF2-40B4-BE49-F238E27FC236}">
              <a16:creationId xmlns:a16="http://schemas.microsoft.com/office/drawing/2014/main" id="{64E09516-994A-4042-9573-9451147F19FC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107</xdr:row>
      <xdr:rowOff>0</xdr:rowOff>
    </xdr:from>
    <xdr:ext cx="304800" cy="548217"/>
    <xdr:sp macro="" textlink="">
      <xdr:nvSpPr>
        <xdr:cNvPr id="148" name="AutoShape 1" descr="Obrok, s katerim odplačujete kredit">
          <a:extLst>
            <a:ext uri="{FF2B5EF4-FFF2-40B4-BE49-F238E27FC236}">
              <a16:creationId xmlns:a16="http://schemas.microsoft.com/office/drawing/2014/main" id="{7EE5C010-0454-4CED-9339-C49306FDB341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108</xdr:row>
      <xdr:rowOff>0</xdr:rowOff>
    </xdr:from>
    <xdr:ext cx="304800" cy="548217"/>
    <xdr:sp macro="" textlink="">
      <xdr:nvSpPr>
        <xdr:cNvPr id="149" name="AutoShape 1" descr="Obrok, s katerim odplačujete kredit">
          <a:extLst>
            <a:ext uri="{FF2B5EF4-FFF2-40B4-BE49-F238E27FC236}">
              <a16:creationId xmlns:a16="http://schemas.microsoft.com/office/drawing/2014/main" id="{7EDADEAD-1CBF-4E05-977A-B91CA58327E7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109</xdr:row>
      <xdr:rowOff>0</xdr:rowOff>
    </xdr:from>
    <xdr:ext cx="304800" cy="548217"/>
    <xdr:sp macro="" textlink="">
      <xdr:nvSpPr>
        <xdr:cNvPr id="150" name="AutoShape 1" descr="Obrok, s katerim odplačujete kredit">
          <a:extLst>
            <a:ext uri="{FF2B5EF4-FFF2-40B4-BE49-F238E27FC236}">
              <a16:creationId xmlns:a16="http://schemas.microsoft.com/office/drawing/2014/main" id="{1BA3897E-090A-476A-BA40-E72F8A679510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110</xdr:row>
      <xdr:rowOff>0</xdr:rowOff>
    </xdr:from>
    <xdr:ext cx="304800" cy="548217"/>
    <xdr:sp macro="" textlink="">
      <xdr:nvSpPr>
        <xdr:cNvPr id="151" name="AutoShape 1" descr="Obrok, s katerim odplačujete kredit">
          <a:extLst>
            <a:ext uri="{FF2B5EF4-FFF2-40B4-BE49-F238E27FC236}">
              <a16:creationId xmlns:a16="http://schemas.microsoft.com/office/drawing/2014/main" id="{149A9B26-D059-417D-886A-558C71700935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111</xdr:row>
      <xdr:rowOff>0</xdr:rowOff>
    </xdr:from>
    <xdr:ext cx="304800" cy="548217"/>
    <xdr:sp macro="" textlink="">
      <xdr:nvSpPr>
        <xdr:cNvPr id="152" name="AutoShape 1" descr="Obrok, s katerim odplačujete kredit">
          <a:extLst>
            <a:ext uri="{FF2B5EF4-FFF2-40B4-BE49-F238E27FC236}">
              <a16:creationId xmlns:a16="http://schemas.microsoft.com/office/drawing/2014/main" id="{8F5E2C2B-7A2F-4D49-BE32-5220F10A0FA5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112</xdr:row>
      <xdr:rowOff>0</xdr:rowOff>
    </xdr:from>
    <xdr:ext cx="304800" cy="548217"/>
    <xdr:sp macro="" textlink="">
      <xdr:nvSpPr>
        <xdr:cNvPr id="153" name="AutoShape 1" descr="Obrok, s katerim odplačujete kredit">
          <a:extLst>
            <a:ext uri="{FF2B5EF4-FFF2-40B4-BE49-F238E27FC236}">
              <a16:creationId xmlns:a16="http://schemas.microsoft.com/office/drawing/2014/main" id="{EF4AC7D5-8E2E-4352-BEDF-4CD3F031F7B5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113</xdr:row>
      <xdr:rowOff>0</xdr:rowOff>
    </xdr:from>
    <xdr:ext cx="304800" cy="548217"/>
    <xdr:sp macro="" textlink="">
      <xdr:nvSpPr>
        <xdr:cNvPr id="154" name="AutoShape 1" descr="Obrok, s katerim odplačujete kredit">
          <a:extLst>
            <a:ext uri="{FF2B5EF4-FFF2-40B4-BE49-F238E27FC236}">
              <a16:creationId xmlns:a16="http://schemas.microsoft.com/office/drawing/2014/main" id="{8A6EF735-95BF-46D6-A9AB-B7DD088250F4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114</xdr:row>
      <xdr:rowOff>0</xdr:rowOff>
    </xdr:from>
    <xdr:ext cx="304800" cy="548217"/>
    <xdr:sp macro="" textlink="">
      <xdr:nvSpPr>
        <xdr:cNvPr id="155" name="AutoShape 1" descr="Obrok, s katerim odplačujete kredit">
          <a:extLst>
            <a:ext uri="{FF2B5EF4-FFF2-40B4-BE49-F238E27FC236}">
              <a16:creationId xmlns:a16="http://schemas.microsoft.com/office/drawing/2014/main" id="{20D691D4-D516-47EF-955B-6028A2F53E30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115</xdr:row>
      <xdr:rowOff>0</xdr:rowOff>
    </xdr:from>
    <xdr:ext cx="304800" cy="548217"/>
    <xdr:sp macro="" textlink="">
      <xdr:nvSpPr>
        <xdr:cNvPr id="156" name="AutoShape 1" descr="Obrok, s katerim odplačujete kredit">
          <a:extLst>
            <a:ext uri="{FF2B5EF4-FFF2-40B4-BE49-F238E27FC236}">
              <a16:creationId xmlns:a16="http://schemas.microsoft.com/office/drawing/2014/main" id="{4F8C6BE3-0059-4071-8E6B-0BD2164D5183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116</xdr:row>
      <xdr:rowOff>0</xdr:rowOff>
    </xdr:from>
    <xdr:ext cx="304800" cy="548217"/>
    <xdr:sp macro="" textlink="">
      <xdr:nvSpPr>
        <xdr:cNvPr id="157" name="AutoShape 1" descr="Obrok, s katerim odplačujete kredit">
          <a:extLst>
            <a:ext uri="{FF2B5EF4-FFF2-40B4-BE49-F238E27FC236}">
              <a16:creationId xmlns:a16="http://schemas.microsoft.com/office/drawing/2014/main" id="{ABF4C001-4F9C-4BBF-A003-D6BC1774519A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117</xdr:row>
      <xdr:rowOff>0</xdr:rowOff>
    </xdr:from>
    <xdr:ext cx="304800" cy="548217"/>
    <xdr:sp macro="" textlink="">
      <xdr:nvSpPr>
        <xdr:cNvPr id="158" name="AutoShape 1" descr="Obrok, s katerim odplačujete kredit">
          <a:extLst>
            <a:ext uri="{FF2B5EF4-FFF2-40B4-BE49-F238E27FC236}">
              <a16:creationId xmlns:a16="http://schemas.microsoft.com/office/drawing/2014/main" id="{AE23A554-E04F-48ED-8EDB-5BE0267A1FBD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118</xdr:row>
      <xdr:rowOff>0</xdr:rowOff>
    </xdr:from>
    <xdr:ext cx="304800" cy="548217"/>
    <xdr:sp macro="" textlink="">
      <xdr:nvSpPr>
        <xdr:cNvPr id="159" name="AutoShape 1" descr="Obrok, s katerim odplačujete kredit">
          <a:extLst>
            <a:ext uri="{FF2B5EF4-FFF2-40B4-BE49-F238E27FC236}">
              <a16:creationId xmlns:a16="http://schemas.microsoft.com/office/drawing/2014/main" id="{01F70F37-A5D3-438B-BBCE-81B8C0B6FB13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119</xdr:row>
      <xdr:rowOff>0</xdr:rowOff>
    </xdr:from>
    <xdr:ext cx="304800" cy="548217"/>
    <xdr:sp macro="" textlink="">
      <xdr:nvSpPr>
        <xdr:cNvPr id="160" name="AutoShape 1" descr="Obrok, s katerim odplačujete kredit">
          <a:extLst>
            <a:ext uri="{FF2B5EF4-FFF2-40B4-BE49-F238E27FC236}">
              <a16:creationId xmlns:a16="http://schemas.microsoft.com/office/drawing/2014/main" id="{E0B11756-8DBD-4832-8BFC-1B9F3B88A0D0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120</xdr:row>
      <xdr:rowOff>0</xdr:rowOff>
    </xdr:from>
    <xdr:ext cx="304800" cy="548217"/>
    <xdr:sp macro="" textlink="">
      <xdr:nvSpPr>
        <xdr:cNvPr id="161" name="AutoShape 1" descr="Obrok, s katerim odplačujete kredit">
          <a:extLst>
            <a:ext uri="{FF2B5EF4-FFF2-40B4-BE49-F238E27FC236}">
              <a16:creationId xmlns:a16="http://schemas.microsoft.com/office/drawing/2014/main" id="{6CB60DD1-2DB9-46F4-B1F9-80B7353ACAC0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121</xdr:row>
      <xdr:rowOff>0</xdr:rowOff>
    </xdr:from>
    <xdr:ext cx="304800" cy="548217"/>
    <xdr:sp macro="" textlink="">
      <xdr:nvSpPr>
        <xdr:cNvPr id="162" name="AutoShape 1" descr="Obrok, s katerim odplačujete kredit">
          <a:extLst>
            <a:ext uri="{FF2B5EF4-FFF2-40B4-BE49-F238E27FC236}">
              <a16:creationId xmlns:a16="http://schemas.microsoft.com/office/drawing/2014/main" id="{2B294C29-9F56-4C8D-8008-80FA1E6D466C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304800" cy="548217"/>
    <xdr:sp macro="" textlink="">
      <xdr:nvSpPr>
        <xdr:cNvPr id="163" name="AutoShape 1" descr="Obrok, s katerim odplačujete kredit">
          <a:extLst>
            <a:ext uri="{FF2B5EF4-FFF2-40B4-BE49-F238E27FC236}">
              <a16:creationId xmlns:a16="http://schemas.microsoft.com/office/drawing/2014/main" id="{01C2405D-11C4-478C-AC75-23C8EDE72C31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123</xdr:row>
      <xdr:rowOff>0</xdr:rowOff>
    </xdr:from>
    <xdr:ext cx="304800" cy="548217"/>
    <xdr:sp macro="" textlink="">
      <xdr:nvSpPr>
        <xdr:cNvPr id="164" name="AutoShape 1" descr="Obrok, s katerim odplačujete kredit">
          <a:extLst>
            <a:ext uri="{FF2B5EF4-FFF2-40B4-BE49-F238E27FC236}">
              <a16:creationId xmlns:a16="http://schemas.microsoft.com/office/drawing/2014/main" id="{1345E03C-AEF5-4FF5-9ECA-BEE7DFB3CDF2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124</xdr:row>
      <xdr:rowOff>0</xdr:rowOff>
    </xdr:from>
    <xdr:ext cx="304800" cy="548217"/>
    <xdr:sp macro="" textlink="">
      <xdr:nvSpPr>
        <xdr:cNvPr id="165" name="AutoShape 1" descr="Obrok, s katerim odplačujete kredit">
          <a:extLst>
            <a:ext uri="{FF2B5EF4-FFF2-40B4-BE49-F238E27FC236}">
              <a16:creationId xmlns:a16="http://schemas.microsoft.com/office/drawing/2014/main" id="{BF2850A2-2FA0-432F-A954-4C1D88DB4D0E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125</xdr:row>
      <xdr:rowOff>0</xdr:rowOff>
    </xdr:from>
    <xdr:ext cx="304800" cy="548217"/>
    <xdr:sp macro="" textlink="">
      <xdr:nvSpPr>
        <xdr:cNvPr id="166" name="AutoShape 1" descr="Obrok, s katerim odplačujete kredit">
          <a:extLst>
            <a:ext uri="{FF2B5EF4-FFF2-40B4-BE49-F238E27FC236}">
              <a16:creationId xmlns:a16="http://schemas.microsoft.com/office/drawing/2014/main" id="{C309BCF8-954D-4A60-B451-B04A62274291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126</xdr:row>
      <xdr:rowOff>0</xdr:rowOff>
    </xdr:from>
    <xdr:ext cx="304800" cy="548217"/>
    <xdr:sp macro="" textlink="">
      <xdr:nvSpPr>
        <xdr:cNvPr id="167" name="AutoShape 1" descr="Obrok, s katerim odplačujete kredit">
          <a:extLst>
            <a:ext uri="{FF2B5EF4-FFF2-40B4-BE49-F238E27FC236}">
              <a16:creationId xmlns:a16="http://schemas.microsoft.com/office/drawing/2014/main" id="{9BB1421B-B2E7-4F8A-94E7-1CCAEAA9BB1A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127</xdr:row>
      <xdr:rowOff>0</xdr:rowOff>
    </xdr:from>
    <xdr:ext cx="304800" cy="548217"/>
    <xdr:sp macro="" textlink="">
      <xdr:nvSpPr>
        <xdr:cNvPr id="168" name="AutoShape 1" descr="Obrok, s katerim odplačujete kredit">
          <a:extLst>
            <a:ext uri="{FF2B5EF4-FFF2-40B4-BE49-F238E27FC236}">
              <a16:creationId xmlns:a16="http://schemas.microsoft.com/office/drawing/2014/main" id="{65F8B13F-E21E-4841-BDB4-C340C0EE966B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128</xdr:row>
      <xdr:rowOff>0</xdr:rowOff>
    </xdr:from>
    <xdr:ext cx="304800" cy="548217"/>
    <xdr:sp macro="" textlink="">
      <xdr:nvSpPr>
        <xdr:cNvPr id="169" name="AutoShape 1" descr="Obrok, s katerim odplačujete kredit">
          <a:extLst>
            <a:ext uri="{FF2B5EF4-FFF2-40B4-BE49-F238E27FC236}">
              <a16:creationId xmlns:a16="http://schemas.microsoft.com/office/drawing/2014/main" id="{A49C1F49-EF19-48D6-B9AA-4E7DD253B177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129</xdr:row>
      <xdr:rowOff>0</xdr:rowOff>
    </xdr:from>
    <xdr:ext cx="304800" cy="548217"/>
    <xdr:sp macro="" textlink="">
      <xdr:nvSpPr>
        <xdr:cNvPr id="170" name="AutoShape 1" descr="Obrok, s katerim odplačujete kredit">
          <a:extLst>
            <a:ext uri="{FF2B5EF4-FFF2-40B4-BE49-F238E27FC236}">
              <a16:creationId xmlns:a16="http://schemas.microsoft.com/office/drawing/2014/main" id="{0D5BF868-2F1D-4E98-B80B-05056AFB2643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130</xdr:row>
      <xdr:rowOff>0</xdr:rowOff>
    </xdr:from>
    <xdr:ext cx="304800" cy="548217"/>
    <xdr:sp macro="" textlink="">
      <xdr:nvSpPr>
        <xdr:cNvPr id="171" name="AutoShape 1" descr="Obrok, s katerim odplačujete kredit">
          <a:extLst>
            <a:ext uri="{FF2B5EF4-FFF2-40B4-BE49-F238E27FC236}">
              <a16:creationId xmlns:a16="http://schemas.microsoft.com/office/drawing/2014/main" id="{2BED9F66-C858-40E8-9936-12A988E3C0DB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131</xdr:row>
      <xdr:rowOff>0</xdr:rowOff>
    </xdr:from>
    <xdr:ext cx="304800" cy="548217"/>
    <xdr:sp macro="" textlink="">
      <xdr:nvSpPr>
        <xdr:cNvPr id="172" name="AutoShape 1" descr="Obrok, s katerim odplačujete kredit">
          <a:extLst>
            <a:ext uri="{FF2B5EF4-FFF2-40B4-BE49-F238E27FC236}">
              <a16:creationId xmlns:a16="http://schemas.microsoft.com/office/drawing/2014/main" id="{2C6208CD-C4C5-4B52-BEB0-876B8B6F7C0F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132</xdr:row>
      <xdr:rowOff>0</xdr:rowOff>
    </xdr:from>
    <xdr:ext cx="304800" cy="548217"/>
    <xdr:sp macro="" textlink="">
      <xdr:nvSpPr>
        <xdr:cNvPr id="173" name="AutoShape 1" descr="Obrok, s katerim odplačujete kredit">
          <a:extLst>
            <a:ext uri="{FF2B5EF4-FFF2-40B4-BE49-F238E27FC236}">
              <a16:creationId xmlns:a16="http://schemas.microsoft.com/office/drawing/2014/main" id="{D506137E-B3BE-4BB9-8A74-5E0389EC2393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133</xdr:row>
      <xdr:rowOff>0</xdr:rowOff>
    </xdr:from>
    <xdr:ext cx="304800" cy="548217"/>
    <xdr:sp macro="" textlink="">
      <xdr:nvSpPr>
        <xdr:cNvPr id="174" name="AutoShape 1" descr="Obrok, s katerim odplačujete kredit">
          <a:extLst>
            <a:ext uri="{FF2B5EF4-FFF2-40B4-BE49-F238E27FC236}">
              <a16:creationId xmlns:a16="http://schemas.microsoft.com/office/drawing/2014/main" id="{74D43308-1C5B-4E25-95DC-66A092E3C1BF}"/>
            </a:ext>
          </a:extLst>
        </xdr:cNvPr>
        <xdr:cNvSpPr>
          <a:spLocks noChangeAspect="1" noChangeArrowheads="1"/>
        </xdr:cNvSpPr>
      </xdr:nvSpPr>
      <xdr:spPr bwMode="auto">
        <a:xfrm>
          <a:off x="10123714" y="8014607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304800" cy="548217"/>
    <xdr:sp macro="" textlink="">
      <xdr:nvSpPr>
        <xdr:cNvPr id="176" name="AutoShape 1" descr="Obrok, s katerim odplačujete kredit">
          <a:extLst>
            <a:ext uri="{FF2B5EF4-FFF2-40B4-BE49-F238E27FC236}">
              <a16:creationId xmlns:a16="http://schemas.microsoft.com/office/drawing/2014/main" id="{05771576-C49E-4233-B70C-EB8B0F13E8B2}"/>
            </a:ext>
          </a:extLst>
        </xdr:cNvPr>
        <xdr:cNvSpPr>
          <a:spLocks noChangeAspect="1" noChangeArrowheads="1"/>
        </xdr:cNvSpPr>
      </xdr:nvSpPr>
      <xdr:spPr bwMode="auto">
        <a:xfrm>
          <a:off x="743682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548217"/>
    <xdr:sp macro="" textlink="">
      <xdr:nvSpPr>
        <xdr:cNvPr id="177" name="AutoShape 1" descr="Obrok, s katerim odplačujete kredit">
          <a:extLst>
            <a:ext uri="{FF2B5EF4-FFF2-40B4-BE49-F238E27FC236}">
              <a16:creationId xmlns:a16="http://schemas.microsoft.com/office/drawing/2014/main" id="{118ACA9C-D9F7-46F5-9C60-0BB25ECEE038}"/>
            </a:ext>
          </a:extLst>
        </xdr:cNvPr>
        <xdr:cNvSpPr>
          <a:spLocks noChangeAspect="1" noChangeArrowheads="1"/>
        </xdr:cNvSpPr>
      </xdr:nvSpPr>
      <xdr:spPr bwMode="auto">
        <a:xfrm>
          <a:off x="743682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304800" cy="548217"/>
    <xdr:sp macro="" textlink="">
      <xdr:nvSpPr>
        <xdr:cNvPr id="178" name="AutoShape 1" descr="Obrok, s katerim odplačujete kredit">
          <a:extLst>
            <a:ext uri="{FF2B5EF4-FFF2-40B4-BE49-F238E27FC236}">
              <a16:creationId xmlns:a16="http://schemas.microsoft.com/office/drawing/2014/main" id="{483D0147-5985-4D91-8E0A-CCD0A12AF805}"/>
            </a:ext>
          </a:extLst>
        </xdr:cNvPr>
        <xdr:cNvSpPr>
          <a:spLocks noChangeAspect="1" noChangeArrowheads="1"/>
        </xdr:cNvSpPr>
      </xdr:nvSpPr>
      <xdr:spPr bwMode="auto">
        <a:xfrm>
          <a:off x="743682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304800" cy="548217"/>
    <xdr:sp macro="" textlink="">
      <xdr:nvSpPr>
        <xdr:cNvPr id="179" name="AutoShape 1" descr="Obrok, s katerim odplačujete kredit">
          <a:extLst>
            <a:ext uri="{FF2B5EF4-FFF2-40B4-BE49-F238E27FC236}">
              <a16:creationId xmlns:a16="http://schemas.microsoft.com/office/drawing/2014/main" id="{4B923332-AC9F-43E9-AFDA-C5A6CC3E274A}"/>
            </a:ext>
          </a:extLst>
        </xdr:cNvPr>
        <xdr:cNvSpPr>
          <a:spLocks noChangeAspect="1" noChangeArrowheads="1"/>
        </xdr:cNvSpPr>
      </xdr:nvSpPr>
      <xdr:spPr bwMode="auto">
        <a:xfrm>
          <a:off x="743682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24</xdr:row>
      <xdr:rowOff>0</xdr:rowOff>
    </xdr:from>
    <xdr:ext cx="304800" cy="548217"/>
    <xdr:sp macro="" textlink="">
      <xdr:nvSpPr>
        <xdr:cNvPr id="180" name="AutoShape 1" descr="Obrok, s katerim odplačujete kredit">
          <a:extLst>
            <a:ext uri="{FF2B5EF4-FFF2-40B4-BE49-F238E27FC236}">
              <a16:creationId xmlns:a16="http://schemas.microsoft.com/office/drawing/2014/main" id="{C997A3AA-DFFE-498E-92F6-F8A8DF958ED3}"/>
            </a:ext>
          </a:extLst>
        </xdr:cNvPr>
        <xdr:cNvSpPr>
          <a:spLocks noChangeAspect="1" noChangeArrowheads="1"/>
        </xdr:cNvSpPr>
      </xdr:nvSpPr>
      <xdr:spPr bwMode="auto">
        <a:xfrm>
          <a:off x="743682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26</xdr:row>
      <xdr:rowOff>0</xdr:rowOff>
    </xdr:from>
    <xdr:ext cx="304800" cy="548217"/>
    <xdr:sp macro="" textlink="">
      <xdr:nvSpPr>
        <xdr:cNvPr id="181" name="AutoShape 1" descr="Obrok, s katerim odplačujete kredit">
          <a:extLst>
            <a:ext uri="{FF2B5EF4-FFF2-40B4-BE49-F238E27FC236}">
              <a16:creationId xmlns:a16="http://schemas.microsoft.com/office/drawing/2014/main" id="{4B9FFD45-8795-430F-B589-2C5A95928599}"/>
            </a:ext>
          </a:extLst>
        </xdr:cNvPr>
        <xdr:cNvSpPr>
          <a:spLocks noChangeAspect="1" noChangeArrowheads="1"/>
        </xdr:cNvSpPr>
      </xdr:nvSpPr>
      <xdr:spPr bwMode="auto">
        <a:xfrm>
          <a:off x="743682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28</xdr:row>
      <xdr:rowOff>0</xdr:rowOff>
    </xdr:from>
    <xdr:ext cx="304800" cy="548217"/>
    <xdr:sp macro="" textlink="">
      <xdr:nvSpPr>
        <xdr:cNvPr id="182" name="AutoShape 1" descr="Obrok, s katerim odplačujete kredit">
          <a:extLst>
            <a:ext uri="{FF2B5EF4-FFF2-40B4-BE49-F238E27FC236}">
              <a16:creationId xmlns:a16="http://schemas.microsoft.com/office/drawing/2014/main" id="{7DC1CDCC-49B1-40FB-9E93-A1AC561F4112}"/>
            </a:ext>
          </a:extLst>
        </xdr:cNvPr>
        <xdr:cNvSpPr>
          <a:spLocks noChangeAspect="1" noChangeArrowheads="1"/>
        </xdr:cNvSpPr>
      </xdr:nvSpPr>
      <xdr:spPr bwMode="auto">
        <a:xfrm>
          <a:off x="743682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30</xdr:row>
      <xdr:rowOff>0</xdr:rowOff>
    </xdr:from>
    <xdr:ext cx="304800" cy="548217"/>
    <xdr:sp macro="" textlink="">
      <xdr:nvSpPr>
        <xdr:cNvPr id="183" name="AutoShape 1" descr="Obrok, s katerim odplačujete kredit">
          <a:extLst>
            <a:ext uri="{FF2B5EF4-FFF2-40B4-BE49-F238E27FC236}">
              <a16:creationId xmlns:a16="http://schemas.microsoft.com/office/drawing/2014/main" id="{1A5FE0A0-7ECA-428A-A55C-FB2009EDAD2F}"/>
            </a:ext>
          </a:extLst>
        </xdr:cNvPr>
        <xdr:cNvSpPr>
          <a:spLocks noChangeAspect="1" noChangeArrowheads="1"/>
        </xdr:cNvSpPr>
      </xdr:nvSpPr>
      <xdr:spPr bwMode="auto">
        <a:xfrm>
          <a:off x="743682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304800" cy="548217"/>
    <xdr:sp macro="" textlink="">
      <xdr:nvSpPr>
        <xdr:cNvPr id="184" name="AutoShape 1" descr="Obrok, s katerim odplačujete kredit">
          <a:extLst>
            <a:ext uri="{FF2B5EF4-FFF2-40B4-BE49-F238E27FC236}">
              <a16:creationId xmlns:a16="http://schemas.microsoft.com/office/drawing/2014/main" id="{E7445DFC-C63C-46C3-B829-F4D2F5B90FAB}"/>
            </a:ext>
          </a:extLst>
        </xdr:cNvPr>
        <xdr:cNvSpPr>
          <a:spLocks noChangeAspect="1" noChangeArrowheads="1"/>
        </xdr:cNvSpPr>
      </xdr:nvSpPr>
      <xdr:spPr bwMode="auto">
        <a:xfrm>
          <a:off x="743682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34</xdr:row>
      <xdr:rowOff>0</xdr:rowOff>
    </xdr:from>
    <xdr:ext cx="304800" cy="548217"/>
    <xdr:sp macro="" textlink="">
      <xdr:nvSpPr>
        <xdr:cNvPr id="185" name="AutoShape 1" descr="Obrok, s katerim odplačujete kredit">
          <a:extLst>
            <a:ext uri="{FF2B5EF4-FFF2-40B4-BE49-F238E27FC236}">
              <a16:creationId xmlns:a16="http://schemas.microsoft.com/office/drawing/2014/main" id="{EB290424-73DA-45FD-9772-EC66D2855480}"/>
            </a:ext>
          </a:extLst>
        </xdr:cNvPr>
        <xdr:cNvSpPr>
          <a:spLocks noChangeAspect="1" noChangeArrowheads="1"/>
        </xdr:cNvSpPr>
      </xdr:nvSpPr>
      <xdr:spPr bwMode="auto">
        <a:xfrm>
          <a:off x="743682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</xdr:row>
      <xdr:rowOff>0</xdr:rowOff>
    </xdr:from>
    <xdr:ext cx="304800" cy="548217"/>
    <xdr:sp macro="" textlink="">
      <xdr:nvSpPr>
        <xdr:cNvPr id="186" name="AutoShape 1" descr="Obrok, s katerim odplačujete kredit">
          <a:extLst>
            <a:ext uri="{FF2B5EF4-FFF2-40B4-BE49-F238E27FC236}">
              <a16:creationId xmlns:a16="http://schemas.microsoft.com/office/drawing/2014/main" id="{6695E4AB-F4D9-4065-B98C-67ACA847F434}"/>
            </a:ext>
          </a:extLst>
        </xdr:cNvPr>
        <xdr:cNvSpPr>
          <a:spLocks noChangeAspect="1" noChangeArrowheads="1"/>
        </xdr:cNvSpPr>
      </xdr:nvSpPr>
      <xdr:spPr bwMode="auto">
        <a:xfrm>
          <a:off x="743682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38</xdr:row>
      <xdr:rowOff>0</xdr:rowOff>
    </xdr:from>
    <xdr:ext cx="304800" cy="548217"/>
    <xdr:sp macro="" textlink="">
      <xdr:nvSpPr>
        <xdr:cNvPr id="187" name="AutoShape 1" descr="Obrok, s katerim odplačujete kredit">
          <a:extLst>
            <a:ext uri="{FF2B5EF4-FFF2-40B4-BE49-F238E27FC236}">
              <a16:creationId xmlns:a16="http://schemas.microsoft.com/office/drawing/2014/main" id="{976EB5D5-2E7C-4D16-926B-163F29D10555}"/>
            </a:ext>
          </a:extLst>
        </xdr:cNvPr>
        <xdr:cNvSpPr>
          <a:spLocks noChangeAspect="1" noChangeArrowheads="1"/>
        </xdr:cNvSpPr>
      </xdr:nvSpPr>
      <xdr:spPr bwMode="auto">
        <a:xfrm>
          <a:off x="743682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40</xdr:row>
      <xdr:rowOff>0</xdr:rowOff>
    </xdr:from>
    <xdr:ext cx="304800" cy="548217"/>
    <xdr:sp macro="" textlink="">
      <xdr:nvSpPr>
        <xdr:cNvPr id="188" name="AutoShape 1" descr="Obrok, s katerim odplačujete kredit">
          <a:extLst>
            <a:ext uri="{FF2B5EF4-FFF2-40B4-BE49-F238E27FC236}">
              <a16:creationId xmlns:a16="http://schemas.microsoft.com/office/drawing/2014/main" id="{29B0877A-D555-4741-935F-0D0D1FF445D7}"/>
            </a:ext>
          </a:extLst>
        </xdr:cNvPr>
        <xdr:cNvSpPr>
          <a:spLocks noChangeAspect="1" noChangeArrowheads="1"/>
        </xdr:cNvSpPr>
      </xdr:nvSpPr>
      <xdr:spPr bwMode="auto">
        <a:xfrm>
          <a:off x="743682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</xdr:row>
      <xdr:rowOff>0</xdr:rowOff>
    </xdr:from>
    <xdr:ext cx="304800" cy="548217"/>
    <xdr:sp macro="" textlink="">
      <xdr:nvSpPr>
        <xdr:cNvPr id="189" name="AutoShape 1" descr="Obrok, s katerim odplačujete kredit">
          <a:extLst>
            <a:ext uri="{FF2B5EF4-FFF2-40B4-BE49-F238E27FC236}">
              <a16:creationId xmlns:a16="http://schemas.microsoft.com/office/drawing/2014/main" id="{D3A16689-8F03-4BAD-A736-1806CB29A478}"/>
            </a:ext>
          </a:extLst>
        </xdr:cNvPr>
        <xdr:cNvSpPr>
          <a:spLocks noChangeAspect="1" noChangeArrowheads="1"/>
        </xdr:cNvSpPr>
      </xdr:nvSpPr>
      <xdr:spPr bwMode="auto">
        <a:xfrm>
          <a:off x="743682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44</xdr:row>
      <xdr:rowOff>0</xdr:rowOff>
    </xdr:from>
    <xdr:ext cx="304800" cy="548217"/>
    <xdr:sp macro="" textlink="">
      <xdr:nvSpPr>
        <xdr:cNvPr id="190" name="AutoShape 1" descr="Obrok, s katerim odplačujete kredit">
          <a:extLst>
            <a:ext uri="{FF2B5EF4-FFF2-40B4-BE49-F238E27FC236}">
              <a16:creationId xmlns:a16="http://schemas.microsoft.com/office/drawing/2014/main" id="{E2D9F63A-01A1-4EFD-8697-FF5241E7D0AB}"/>
            </a:ext>
          </a:extLst>
        </xdr:cNvPr>
        <xdr:cNvSpPr>
          <a:spLocks noChangeAspect="1" noChangeArrowheads="1"/>
        </xdr:cNvSpPr>
      </xdr:nvSpPr>
      <xdr:spPr bwMode="auto">
        <a:xfrm>
          <a:off x="743682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46</xdr:row>
      <xdr:rowOff>0</xdr:rowOff>
    </xdr:from>
    <xdr:ext cx="304800" cy="548217"/>
    <xdr:sp macro="" textlink="">
      <xdr:nvSpPr>
        <xdr:cNvPr id="191" name="AutoShape 1" descr="Obrok, s katerim odplačujete kredit">
          <a:extLst>
            <a:ext uri="{FF2B5EF4-FFF2-40B4-BE49-F238E27FC236}">
              <a16:creationId xmlns:a16="http://schemas.microsoft.com/office/drawing/2014/main" id="{D7B94360-8B7F-46CC-9756-36F01D3AF220}"/>
            </a:ext>
          </a:extLst>
        </xdr:cNvPr>
        <xdr:cNvSpPr>
          <a:spLocks noChangeAspect="1" noChangeArrowheads="1"/>
        </xdr:cNvSpPr>
      </xdr:nvSpPr>
      <xdr:spPr bwMode="auto">
        <a:xfrm>
          <a:off x="743682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48</xdr:row>
      <xdr:rowOff>0</xdr:rowOff>
    </xdr:from>
    <xdr:ext cx="304800" cy="548217"/>
    <xdr:sp macro="" textlink="">
      <xdr:nvSpPr>
        <xdr:cNvPr id="192" name="AutoShape 1" descr="Obrok, s katerim odplačujete kredit">
          <a:extLst>
            <a:ext uri="{FF2B5EF4-FFF2-40B4-BE49-F238E27FC236}">
              <a16:creationId xmlns:a16="http://schemas.microsoft.com/office/drawing/2014/main" id="{A7099F7F-AB3C-4222-BC0C-D7F0BC7392C0}"/>
            </a:ext>
          </a:extLst>
        </xdr:cNvPr>
        <xdr:cNvSpPr>
          <a:spLocks noChangeAspect="1" noChangeArrowheads="1"/>
        </xdr:cNvSpPr>
      </xdr:nvSpPr>
      <xdr:spPr bwMode="auto">
        <a:xfrm>
          <a:off x="743682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50</xdr:row>
      <xdr:rowOff>0</xdr:rowOff>
    </xdr:from>
    <xdr:ext cx="304800" cy="548217"/>
    <xdr:sp macro="" textlink="">
      <xdr:nvSpPr>
        <xdr:cNvPr id="193" name="AutoShape 1" descr="Obrok, s katerim odplačujete kredit">
          <a:extLst>
            <a:ext uri="{FF2B5EF4-FFF2-40B4-BE49-F238E27FC236}">
              <a16:creationId xmlns:a16="http://schemas.microsoft.com/office/drawing/2014/main" id="{5C7BFACC-23CF-4CFA-A12C-CE1D694ECAAF}"/>
            </a:ext>
          </a:extLst>
        </xdr:cNvPr>
        <xdr:cNvSpPr>
          <a:spLocks noChangeAspect="1" noChangeArrowheads="1"/>
        </xdr:cNvSpPr>
      </xdr:nvSpPr>
      <xdr:spPr bwMode="auto">
        <a:xfrm>
          <a:off x="743682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52</xdr:row>
      <xdr:rowOff>0</xdr:rowOff>
    </xdr:from>
    <xdr:ext cx="304800" cy="548217"/>
    <xdr:sp macro="" textlink="">
      <xdr:nvSpPr>
        <xdr:cNvPr id="194" name="AutoShape 1" descr="Obrok, s katerim odplačujete kredit">
          <a:extLst>
            <a:ext uri="{FF2B5EF4-FFF2-40B4-BE49-F238E27FC236}">
              <a16:creationId xmlns:a16="http://schemas.microsoft.com/office/drawing/2014/main" id="{C92ED9F2-F162-44C3-AC96-4A0C3003FA98}"/>
            </a:ext>
          </a:extLst>
        </xdr:cNvPr>
        <xdr:cNvSpPr>
          <a:spLocks noChangeAspect="1" noChangeArrowheads="1"/>
        </xdr:cNvSpPr>
      </xdr:nvSpPr>
      <xdr:spPr bwMode="auto">
        <a:xfrm>
          <a:off x="743682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54</xdr:row>
      <xdr:rowOff>0</xdr:rowOff>
    </xdr:from>
    <xdr:ext cx="304800" cy="548217"/>
    <xdr:sp macro="" textlink="">
      <xdr:nvSpPr>
        <xdr:cNvPr id="195" name="AutoShape 1" descr="Obrok, s katerim odplačujete kredit">
          <a:extLst>
            <a:ext uri="{FF2B5EF4-FFF2-40B4-BE49-F238E27FC236}">
              <a16:creationId xmlns:a16="http://schemas.microsoft.com/office/drawing/2014/main" id="{B9EB1EF2-D3D6-4256-AE0D-A4458E6454AE}"/>
            </a:ext>
          </a:extLst>
        </xdr:cNvPr>
        <xdr:cNvSpPr>
          <a:spLocks noChangeAspect="1" noChangeArrowheads="1"/>
        </xdr:cNvSpPr>
      </xdr:nvSpPr>
      <xdr:spPr bwMode="auto">
        <a:xfrm>
          <a:off x="743682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56</xdr:row>
      <xdr:rowOff>0</xdr:rowOff>
    </xdr:from>
    <xdr:ext cx="304800" cy="548217"/>
    <xdr:sp macro="" textlink="">
      <xdr:nvSpPr>
        <xdr:cNvPr id="196" name="AutoShape 1" descr="Obrok, s katerim odplačujete kredit">
          <a:extLst>
            <a:ext uri="{FF2B5EF4-FFF2-40B4-BE49-F238E27FC236}">
              <a16:creationId xmlns:a16="http://schemas.microsoft.com/office/drawing/2014/main" id="{1099536C-50F8-4047-B940-70B05829975F}"/>
            </a:ext>
          </a:extLst>
        </xdr:cNvPr>
        <xdr:cNvSpPr>
          <a:spLocks noChangeAspect="1" noChangeArrowheads="1"/>
        </xdr:cNvSpPr>
      </xdr:nvSpPr>
      <xdr:spPr bwMode="auto">
        <a:xfrm>
          <a:off x="743682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58</xdr:row>
      <xdr:rowOff>0</xdr:rowOff>
    </xdr:from>
    <xdr:ext cx="304800" cy="548217"/>
    <xdr:sp macro="" textlink="">
      <xdr:nvSpPr>
        <xdr:cNvPr id="197" name="AutoShape 1" descr="Obrok, s katerim odplačujete kredit">
          <a:extLst>
            <a:ext uri="{FF2B5EF4-FFF2-40B4-BE49-F238E27FC236}">
              <a16:creationId xmlns:a16="http://schemas.microsoft.com/office/drawing/2014/main" id="{F3B4C40E-6FE3-40D2-86EA-1E9D0C9D301B}"/>
            </a:ext>
          </a:extLst>
        </xdr:cNvPr>
        <xdr:cNvSpPr>
          <a:spLocks noChangeAspect="1" noChangeArrowheads="1"/>
        </xdr:cNvSpPr>
      </xdr:nvSpPr>
      <xdr:spPr bwMode="auto">
        <a:xfrm>
          <a:off x="743682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60</xdr:row>
      <xdr:rowOff>0</xdr:rowOff>
    </xdr:from>
    <xdr:ext cx="304800" cy="548217"/>
    <xdr:sp macro="" textlink="">
      <xdr:nvSpPr>
        <xdr:cNvPr id="198" name="AutoShape 1" descr="Obrok, s katerim odplačujete kredit">
          <a:extLst>
            <a:ext uri="{FF2B5EF4-FFF2-40B4-BE49-F238E27FC236}">
              <a16:creationId xmlns:a16="http://schemas.microsoft.com/office/drawing/2014/main" id="{4582595F-06F0-4824-9CD7-8522987F18B0}"/>
            </a:ext>
          </a:extLst>
        </xdr:cNvPr>
        <xdr:cNvSpPr>
          <a:spLocks noChangeAspect="1" noChangeArrowheads="1"/>
        </xdr:cNvSpPr>
      </xdr:nvSpPr>
      <xdr:spPr bwMode="auto">
        <a:xfrm>
          <a:off x="743682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548217"/>
    <xdr:sp macro="" textlink="">
      <xdr:nvSpPr>
        <xdr:cNvPr id="199" name="AutoShape 1" descr="Obrok, s katerim odplačujete kredit">
          <a:extLst>
            <a:ext uri="{FF2B5EF4-FFF2-40B4-BE49-F238E27FC236}">
              <a16:creationId xmlns:a16="http://schemas.microsoft.com/office/drawing/2014/main" id="{1C974CDD-C496-42FC-BF1B-81C50CD052A9}"/>
            </a:ext>
          </a:extLst>
        </xdr:cNvPr>
        <xdr:cNvSpPr>
          <a:spLocks noChangeAspect="1" noChangeArrowheads="1"/>
        </xdr:cNvSpPr>
      </xdr:nvSpPr>
      <xdr:spPr bwMode="auto">
        <a:xfrm>
          <a:off x="743682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64</xdr:row>
      <xdr:rowOff>0</xdr:rowOff>
    </xdr:from>
    <xdr:ext cx="304800" cy="548217"/>
    <xdr:sp macro="" textlink="">
      <xdr:nvSpPr>
        <xdr:cNvPr id="200" name="AutoShape 1" descr="Obrok, s katerim odplačujete kredit">
          <a:extLst>
            <a:ext uri="{FF2B5EF4-FFF2-40B4-BE49-F238E27FC236}">
              <a16:creationId xmlns:a16="http://schemas.microsoft.com/office/drawing/2014/main" id="{62399265-EDB6-4FD3-ACB5-30C5439040FC}"/>
            </a:ext>
          </a:extLst>
        </xdr:cNvPr>
        <xdr:cNvSpPr>
          <a:spLocks noChangeAspect="1" noChangeArrowheads="1"/>
        </xdr:cNvSpPr>
      </xdr:nvSpPr>
      <xdr:spPr bwMode="auto">
        <a:xfrm>
          <a:off x="743682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66</xdr:row>
      <xdr:rowOff>0</xdr:rowOff>
    </xdr:from>
    <xdr:ext cx="304800" cy="548217"/>
    <xdr:sp macro="" textlink="">
      <xdr:nvSpPr>
        <xdr:cNvPr id="201" name="AutoShape 1" descr="Obrok, s katerim odplačujete kredit">
          <a:extLst>
            <a:ext uri="{FF2B5EF4-FFF2-40B4-BE49-F238E27FC236}">
              <a16:creationId xmlns:a16="http://schemas.microsoft.com/office/drawing/2014/main" id="{56846D6A-2193-4E73-B651-651649836556}"/>
            </a:ext>
          </a:extLst>
        </xdr:cNvPr>
        <xdr:cNvSpPr>
          <a:spLocks noChangeAspect="1" noChangeArrowheads="1"/>
        </xdr:cNvSpPr>
      </xdr:nvSpPr>
      <xdr:spPr bwMode="auto">
        <a:xfrm>
          <a:off x="743682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68</xdr:row>
      <xdr:rowOff>0</xdr:rowOff>
    </xdr:from>
    <xdr:ext cx="304800" cy="548217"/>
    <xdr:sp macro="" textlink="">
      <xdr:nvSpPr>
        <xdr:cNvPr id="202" name="AutoShape 1" descr="Obrok, s katerim odplačujete kredit">
          <a:extLst>
            <a:ext uri="{FF2B5EF4-FFF2-40B4-BE49-F238E27FC236}">
              <a16:creationId xmlns:a16="http://schemas.microsoft.com/office/drawing/2014/main" id="{4A4FE251-D187-4649-BF76-3A787CDE2977}"/>
            </a:ext>
          </a:extLst>
        </xdr:cNvPr>
        <xdr:cNvSpPr>
          <a:spLocks noChangeAspect="1" noChangeArrowheads="1"/>
        </xdr:cNvSpPr>
      </xdr:nvSpPr>
      <xdr:spPr bwMode="auto">
        <a:xfrm>
          <a:off x="743682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70</xdr:row>
      <xdr:rowOff>0</xdr:rowOff>
    </xdr:from>
    <xdr:ext cx="304800" cy="548217"/>
    <xdr:sp macro="" textlink="">
      <xdr:nvSpPr>
        <xdr:cNvPr id="203" name="AutoShape 1" descr="Obrok, s katerim odplačujete kredit">
          <a:extLst>
            <a:ext uri="{FF2B5EF4-FFF2-40B4-BE49-F238E27FC236}">
              <a16:creationId xmlns:a16="http://schemas.microsoft.com/office/drawing/2014/main" id="{02779DC4-8331-4038-9C57-B91C1356E5AE}"/>
            </a:ext>
          </a:extLst>
        </xdr:cNvPr>
        <xdr:cNvSpPr>
          <a:spLocks noChangeAspect="1" noChangeArrowheads="1"/>
        </xdr:cNvSpPr>
      </xdr:nvSpPr>
      <xdr:spPr bwMode="auto">
        <a:xfrm>
          <a:off x="743682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548217"/>
    <xdr:sp macro="" textlink="">
      <xdr:nvSpPr>
        <xdr:cNvPr id="204" name="AutoShape 1" descr="Obrok, s katerim odplačujete kredit">
          <a:extLst>
            <a:ext uri="{FF2B5EF4-FFF2-40B4-BE49-F238E27FC236}">
              <a16:creationId xmlns:a16="http://schemas.microsoft.com/office/drawing/2014/main" id="{442AB442-9202-447F-822D-015EB752AFE9}"/>
            </a:ext>
          </a:extLst>
        </xdr:cNvPr>
        <xdr:cNvSpPr>
          <a:spLocks noChangeAspect="1" noChangeArrowheads="1"/>
        </xdr:cNvSpPr>
      </xdr:nvSpPr>
      <xdr:spPr bwMode="auto">
        <a:xfrm>
          <a:off x="743682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74</xdr:row>
      <xdr:rowOff>0</xdr:rowOff>
    </xdr:from>
    <xdr:ext cx="304800" cy="548217"/>
    <xdr:sp macro="" textlink="">
      <xdr:nvSpPr>
        <xdr:cNvPr id="205" name="AutoShape 1" descr="Obrok, s katerim odplačujete kredit">
          <a:extLst>
            <a:ext uri="{FF2B5EF4-FFF2-40B4-BE49-F238E27FC236}">
              <a16:creationId xmlns:a16="http://schemas.microsoft.com/office/drawing/2014/main" id="{4C63D6D5-C445-4E65-A1F5-4D7D47A0A976}"/>
            </a:ext>
          </a:extLst>
        </xdr:cNvPr>
        <xdr:cNvSpPr>
          <a:spLocks noChangeAspect="1" noChangeArrowheads="1"/>
        </xdr:cNvSpPr>
      </xdr:nvSpPr>
      <xdr:spPr bwMode="auto">
        <a:xfrm>
          <a:off x="743682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76</xdr:row>
      <xdr:rowOff>0</xdr:rowOff>
    </xdr:from>
    <xdr:ext cx="304800" cy="548217"/>
    <xdr:sp macro="" textlink="">
      <xdr:nvSpPr>
        <xdr:cNvPr id="206" name="AutoShape 1" descr="Obrok, s katerim odplačujete kredit">
          <a:extLst>
            <a:ext uri="{FF2B5EF4-FFF2-40B4-BE49-F238E27FC236}">
              <a16:creationId xmlns:a16="http://schemas.microsoft.com/office/drawing/2014/main" id="{58A5DD24-CB26-4762-A19D-D1F3173BCDA8}"/>
            </a:ext>
          </a:extLst>
        </xdr:cNvPr>
        <xdr:cNvSpPr>
          <a:spLocks noChangeAspect="1" noChangeArrowheads="1"/>
        </xdr:cNvSpPr>
      </xdr:nvSpPr>
      <xdr:spPr bwMode="auto">
        <a:xfrm>
          <a:off x="743682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78</xdr:row>
      <xdr:rowOff>0</xdr:rowOff>
    </xdr:from>
    <xdr:ext cx="304800" cy="548217"/>
    <xdr:sp macro="" textlink="">
      <xdr:nvSpPr>
        <xdr:cNvPr id="207" name="AutoShape 1" descr="Obrok, s katerim odplačujete kredit">
          <a:extLst>
            <a:ext uri="{FF2B5EF4-FFF2-40B4-BE49-F238E27FC236}">
              <a16:creationId xmlns:a16="http://schemas.microsoft.com/office/drawing/2014/main" id="{DB50529E-C857-41A1-A344-B9116F3EED11}"/>
            </a:ext>
          </a:extLst>
        </xdr:cNvPr>
        <xdr:cNvSpPr>
          <a:spLocks noChangeAspect="1" noChangeArrowheads="1"/>
        </xdr:cNvSpPr>
      </xdr:nvSpPr>
      <xdr:spPr bwMode="auto">
        <a:xfrm>
          <a:off x="743682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80</xdr:row>
      <xdr:rowOff>0</xdr:rowOff>
    </xdr:from>
    <xdr:ext cx="304800" cy="548217"/>
    <xdr:sp macro="" textlink="">
      <xdr:nvSpPr>
        <xdr:cNvPr id="208" name="AutoShape 1" descr="Obrok, s katerim odplačujete kredit">
          <a:extLst>
            <a:ext uri="{FF2B5EF4-FFF2-40B4-BE49-F238E27FC236}">
              <a16:creationId xmlns:a16="http://schemas.microsoft.com/office/drawing/2014/main" id="{6184B559-0669-4B3D-A619-9FFB98AD2560}"/>
            </a:ext>
          </a:extLst>
        </xdr:cNvPr>
        <xdr:cNvSpPr>
          <a:spLocks noChangeAspect="1" noChangeArrowheads="1"/>
        </xdr:cNvSpPr>
      </xdr:nvSpPr>
      <xdr:spPr bwMode="auto">
        <a:xfrm>
          <a:off x="743682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82</xdr:row>
      <xdr:rowOff>0</xdr:rowOff>
    </xdr:from>
    <xdr:ext cx="304800" cy="548217"/>
    <xdr:sp macro="" textlink="">
      <xdr:nvSpPr>
        <xdr:cNvPr id="209" name="AutoShape 1" descr="Obrok, s katerim odplačujete kredit">
          <a:extLst>
            <a:ext uri="{FF2B5EF4-FFF2-40B4-BE49-F238E27FC236}">
              <a16:creationId xmlns:a16="http://schemas.microsoft.com/office/drawing/2014/main" id="{02EF230F-1DD7-4E5D-B9B9-F5CC90C7A09D}"/>
            </a:ext>
          </a:extLst>
        </xdr:cNvPr>
        <xdr:cNvSpPr>
          <a:spLocks noChangeAspect="1" noChangeArrowheads="1"/>
        </xdr:cNvSpPr>
      </xdr:nvSpPr>
      <xdr:spPr bwMode="auto">
        <a:xfrm>
          <a:off x="743682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84</xdr:row>
      <xdr:rowOff>0</xdr:rowOff>
    </xdr:from>
    <xdr:ext cx="304800" cy="548217"/>
    <xdr:sp macro="" textlink="">
      <xdr:nvSpPr>
        <xdr:cNvPr id="210" name="AutoShape 1" descr="Obrok, s katerim odplačujete kredit">
          <a:extLst>
            <a:ext uri="{FF2B5EF4-FFF2-40B4-BE49-F238E27FC236}">
              <a16:creationId xmlns:a16="http://schemas.microsoft.com/office/drawing/2014/main" id="{0789E18B-6B5C-4207-91DE-BD2E2C9DD23D}"/>
            </a:ext>
          </a:extLst>
        </xdr:cNvPr>
        <xdr:cNvSpPr>
          <a:spLocks noChangeAspect="1" noChangeArrowheads="1"/>
        </xdr:cNvSpPr>
      </xdr:nvSpPr>
      <xdr:spPr bwMode="auto">
        <a:xfrm>
          <a:off x="743682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86</xdr:row>
      <xdr:rowOff>0</xdr:rowOff>
    </xdr:from>
    <xdr:ext cx="304800" cy="548217"/>
    <xdr:sp macro="" textlink="">
      <xdr:nvSpPr>
        <xdr:cNvPr id="211" name="AutoShape 1" descr="Obrok, s katerim odplačujete kredit">
          <a:extLst>
            <a:ext uri="{FF2B5EF4-FFF2-40B4-BE49-F238E27FC236}">
              <a16:creationId xmlns:a16="http://schemas.microsoft.com/office/drawing/2014/main" id="{7964B70D-92C3-4663-8699-9543EE88EB86}"/>
            </a:ext>
          </a:extLst>
        </xdr:cNvPr>
        <xdr:cNvSpPr>
          <a:spLocks noChangeAspect="1" noChangeArrowheads="1"/>
        </xdr:cNvSpPr>
      </xdr:nvSpPr>
      <xdr:spPr bwMode="auto">
        <a:xfrm>
          <a:off x="743682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88</xdr:row>
      <xdr:rowOff>0</xdr:rowOff>
    </xdr:from>
    <xdr:ext cx="304800" cy="548217"/>
    <xdr:sp macro="" textlink="">
      <xdr:nvSpPr>
        <xdr:cNvPr id="212" name="AutoShape 1" descr="Obrok, s katerim odplačujete kredit">
          <a:extLst>
            <a:ext uri="{FF2B5EF4-FFF2-40B4-BE49-F238E27FC236}">
              <a16:creationId xmlns:a16="http://schemas.microsoft.com/office/drawing/2014/main" id="{63CE52A4-2C5A-4C95-94C9-21C2AC31D754}"/>
            </a:ext>
          </a:extLst>
        </xdr:cNvPr>
        <xdr:cNvSpPr>
          <a:spLocks noChangeAspect="1" noChangeArrowheads="1"/>
        </xdr:cNvSpPr>
      </xdr:nvSpPr>
      <xdr:spPr bwMode="auto">
        <a:xfrm>
          <a:off x="743682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90</xdr:row>
      <xdr:rowOff>0</xdr:rowOff>
    </xdr:from>
    <xdr:ext cx="304800" cy="548217"/>
    <xdr:sp macro="" textlink="">
      <xdr:nvSpPr>
        <xdr:cNvPr id="213" name="AutoShape 1" descr="Obrok, s katerim odplačujete kredit">
          <a:extLst>
            <a:ext uri="{FF2B5EF4-FFF2-40B4-BE49-F238E27FC236}">
              <a16:creationId xmlns:a16="http://schemas.microsoft.com/office/drawing/2014/main" id="{A5F09B74-2592-414A-A38D-B77CF170226C}"/>
            </a:ext>
          </a:extLst>
        </xdr:cNvPr>
        <xdr:cNvSpPr>
          <a:spLocks noChangeAspect="1" noChangeArrowheads="1"/>
        </xdr:cNvSpPr>
      </xdr:nvSpPr>
      <xdr:spPr bwMode="auto">
        <a:xfrm>
          <a:off x="743682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92</xdr:row>
      <xdr:rowOff>0</xdr:rowOff>
    </xdr:from>
    <xdr:ext cx="304800" cy="548217"/>
    <xdr:sp macro="" textlink="">
      <xdr:nvSpPr>
        <xdr:cNvPr id="214" name="AutoShape 1" descr="Obrok, s katerim odplačujete kredit">
          <a:extLst>
            <a:ext uri="{FF2B5EF4-FFF2-40B4-BE49-F238E27FC236}">
              <a16:creationId xmlns:a16="http://schemas.microsoft.com/office/drawing/2014/main" id="{CEF2C479-D601-4987-AEE4-C1F81664C6F4}"/>
            </a:ext>
          </a:extLst>
        </xdr:cNvPr>
        <xdr:cNvSpPr>
          <a:spLocks noChangeAspect="1" noChangeArrowheads="1"/>
        </xdr:cNvSpPr>
      </xdr:nvSpPr>
      <xdr:spPr bwMode="auto">
        <a:xfrm>
          <a:off x="743682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94</xdr:row>
      <xdr:rowOff>0</xdr:rowOff>
    </xdr:from>
    <xdr:ext cx="304800" cy="548217"/>
    <xdr:sp macro="" textlink="">
      <xdr:nvSpPr>
        <xdr:cNvPr id="215" name="AutoShape 1" descr="Obrok, s katerim odplačujete kredit">
          <a:extLst>
            <a:ext uri="{FF2B5EF4-FFF2-40B4-BE49-F238E27FC236}">
              <a16:creationId xmlns:a16="http://schemas.microsoft.com/office/drawing/2014/main" id="{6C52B66E-368C-4B36-98B3-655D0F136E6C}"/>
            </a:ext>
          </a:extLst>
        </xdr:cNvPr>
        <xdr:cNvSpPr>
          <a:spLocks noChangeAspect="1" noChangeArrowheads="1"/>
        </xdr:cNvSpPr>
      </xdr:nvSpPr>
      <xdr:spPr bwMode="auto">
        <a:xfrm>
          <a:off x="743682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304800" cy="548217"/>
    <xdr:sp macro="" textlink="">
      <xdr:nvSpPr>
        <xdr:cNvPr id="216" name="AutoShape 1" descr="Obrok, s katerim odplačujete kredit">
          <a:extLst>
            <a:ext uri="{FF2B5EF4-FFF2-40B4-BE49-F238E27FC236}">
              <a16:creationId xmlns:a16="http://schemas.microsoft.com/office/drawing/2014/main" id="{1A8AFCD8-AA75-4C0C-99FA-89AA0B8653AF}"/>
            </a:ext>
          </a:extLst>
        </xdr:cNvPr>
        <xdr:cNvSpPr>
          <a:spLocks noChangeAspect="1" noChangeArrowheads="1"/>
        </xdr:cNvSpPr>
      </xdr:nvSpPr>
      <xdr:spPr bwMode="auto">
        <a:xfrm>
          <a:off x="743682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98</xdr:row>
      <xdr:rowOff>0</xdr:rowOff>
    </xdr:from>
    <xdr:ext cx="304800" cy="548217"/>
    <xdr:sp macro="" textlink="">
      <xdr:nvSpPr>
        <xdr:cNvPr id="217" name="AutoShape 1" descr="Obrok, s katerim odplačujete kredit">
          <a:extLst>
            <a:ext uri="{FF2B5EF4-FFF2-40B4-BE49-F238E27FC236}">
              <a16:creationId xmlns:a16="http://schemas.microsoft.com/office/drawing/2014/main" id="{99464F62-95CA-4A69-8D1F-CB47902ECC7E}"/>
            </a:ext>
          </a:extLst>
        </xdr:cNvPr>
        <xdr:cNvSpPr>
          <a:spLocks noChangeAspect="1" noChangeArrowheads="1"/>
        </xdr:cNvSpPr>
      </xdr:nvSpPr>
      <xdr:spPr bwMode="auto">
        <a:xfrm>
          <a:off x="743682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48217"/>
    <xdr:sp macro="" textlink="">
      <xdr:nvSpPr>
        <xdr:cNvPr id="218" name="AutoShape 1" descr="Obrok, s katerim odplačujete kredit">
          <a:extLst>
            <a:ext uri="{FF2B5EF4-FFF2-40B4-BE49-F238E27FC236}">
              <a16:creationId xmlns:a16="http://schemas.microsoft.com/office/drawing/2014/main" id="{CC35150F-47FB-4B82-8178-AB244DF67B04}"/>
            </a:ext>
          </a:extLst>
        </xdr:cNvPr>
        <xdr:cNvSpPr>
          <a:spLocks noChangeAspect="1" noChangeArrowheads="1"/>
        </xdr:cNvSpPr>
      </xdr:nvSpPr>
      <xdr:spPr bwMode="auto">
        <a:xfrm>
          <a:off x="743682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102</xdr:row>
      <xdr:rowOff>0</xdr:rowOff>
    </xdr:from>
    <xdr:ext cx="304800" cy="548217"/>
    <xdr:sp macro="" textlink="">
      <xdr:nvSpPr>
        <xdr:cNvPr id="219" name="AutoShape 1" descr="Obrok, s katerim odplačujete kredit">
          <a:extLst>
            <a:ext uri="{FF2B5EF4-FFF2-40B4-BE49-F238E27FC236}">
              <a16:creationId xmlns:a16="http://schemas.microsoft.com/office/drawing/2014/main" id="{60C1BCCD-D437-45F4-94CF-E218634F5C0B}"/>
            </a:ext>
          </a:extLst>
        </xdr:cNvPr>
        <xdr:cNvSpPr>
          <a:spLocks noChangeAspect="1" noChangeArrowheads="1"/>
        </xdr:cNvSpPr>
      </xdr:nvSpPr>
      <xdr:spPr bwMode="auto">
        <a:xfrm>
          <a:off x="743682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104</xdr:row>
      <xdr:rowOff>0</xdr:rowOff>
    </xdr:from>
    <xdr:ext cx="304800" cy="548217"/>
    <xdr:sp macro="" textlink="">
      <xdr:nvSpPr>
        <xdr:cNvPr id="220" name="AutoShape 1" descr="Obrok, s katerim odplačujete kredit">
          <a:extLst>
            <a:ext uri="{FF2B5EF4-FFF2-40B4-BE49-F238E27FC236}">
              <a16:creationId xmlns:a16="http://schemas.microsoft.com/office/drawing/2014/main" id="{E1C1112F-A779-4008-99DA-62C658690A3E}"/>
            </a:ext>
          </a:extLst>
        </xdr:cNvPr>
        <xdr:cNvSpPr>
          <a:spLocks noChangeAspect="1" noChangeArrowheads="1"/>
        </xdr:cNvSpPr>
      </xdr:nvSpPr>
      <xdr:spPr bwMode="auto">
        <a:xfrm>
          <a:off x="743682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106</xdr:row>
      <xdr:rowOff>0</xdr:rowOff>
    </xdr:from>
    <xdr:ext cx="304800" cy="548217"/>
    <xdr:sp macro="" textlink="">
      <xdr:nvSpPr>
        <xdr:cNvPr id="221" name="AutoShape 1" descr="Obrok, s katerim odplačujete kredit">
          <a:extLst>
            <a:ext uri="{FF2B5EF4-FFF2-40B4-BE49-F238E27FC236}">
              <a16:creationId xmlns:a16="http://schemas.microsoft.com/office/drawing/2014/main" id="{A1828DED-3730-4BE7-858A-6D063CEBA65D}"/>
            </a:ext>
          </a:extLst>
        </xdr:cNvPr>
        <xdr:cNvSpPr>
          <a:spLocks noChangeAspect="1" noChangeArrowheads="1"/>
        </xdr:cNvSpPr>
      </xdr:nvSpPr>
      <xdr:spPr bwMode="auto">
        <a:xfrm>
          <a:off x="743682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108</xdr:row>
      <xdr:rowOff>0</xdr:rowOff>
    </xdr:from>
    <xdr:ext cx="304800" cy="548217"/>
    <xdr:sp macro="" textlink="">
      <xdr:nvSpPr>
        <xdr:cNvPr id="222" name="AutoShape 1" descr="Obrok, s katerim odplačujete kredit">
          <a:extLst>
            <a:ext uri="{FF2B5EF4-FFF2-40B4-BE49-F238E27FC236}">
              <a16:creationId xmlns:a16="http://schemas.microsoft.com/office/drawing/2014/main" id="{88D8425B-8CD4-4634-ABD2-B3897CD63BB5}"/>
            </a:ext>
          </a:extLst>
        </xdr:cNvPr>
        <xdr:cNvSpPr>
          <a:spLocks noChangeAspect="1" noChangeArrowheads="1"/>
        </xdr:cNvSpPr>
      </xdr:nvSpPr>
      <xdr:spPr bwMode="auto">
        <a:xfrm>
          <a:off x="743682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110</xdr:row>
      <xdr:rowOff>0</xdr:rowOff>
    </xdr:from>
    <xdr:ext cx="304800" cy="548217"/>
    <xdr:sp macro="" textlink="">
      <xdr:nvSpPr>
        <xdr:cNvPr id="223" name="AutoShape 1" descr="Obrok, s katerim odplačujete kredit">
          <a:extLst>
            <a:ext uri="{FF2B5EF4-FFF2-40B4-BE49-F238E27FC236}">
              <a16:creationId xmlns:a16="http://schemas.microsoft.com/office/drawing/2014/main" id="{8D20F35A-F36B-4AA9-BD06-14F23F81A7C5}"/>
            </a:ext>
          </a:extLst>
        </xdr:cNvPr>
        <xdr:cNvSpPr>
          <a:spLocks noChangeAspect="1" noChangeArrowheads="1"/>
        </xdr:cNvSpPr>
      </xdr:nvSpPr>
      <xdr:spPr bwMode="auto">
        <a:xfrm>
          <a:off x="743682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112</xdr:row>
      <xdr:rowOff>0</xdr:rowOff>
    </xdr:from>
    <xdr:ext cx="304800" cy="548217"/>
    <xdr:sp macro="" textlink="">
      <xdr:nvSpPr>
        <xdr:cNvPr id="224" name="AutoShape 1" descr="Obrok, s katerim odplačujete kredit">
          <a:extLst>
            <a:ext uri="{FF2B5EF4-FFF2-40B4-BE49-F238E27FC236}">
              <a16:creationId xmlns:a16="http://schemas.microsoft.com/office/drawing/2014/main" id="{21272E82-6B62-46E8-A6BE-5522FE153078}"/>
            </a:ext>
          </a:extLst>
        </xdr:cNvPr>
        <xdr:cNvSpPr>
          <a:spLocks noChangeAspect="1" noChangeArrowheads="1"/>
        </xdr:cNvSpPr>
      </xdr:nvSpPr>
      <xdr:spPr bwMode="auto">
        <a:xfrm>
          <a:off x="743682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114</xdr:row>
      <xdr:rowOff>0</xdr:rowOff>
    </xdr:from>
    <xdr:ext cx="304800" cy="548217"/>
    <xdr:sp macro="" textlink="">
      <xdr:nvSpPr>
        <xdr:cNvPr id="225" name="AutoShape 1" descr="Obrok, s katerim odplačujete kredit">
          <a:extLst>
            <a:ext uri="{FF2B5EF4-FFF2-40B4-BE49-F238E27FC236}">
              <a16:creationId xmlns:a16="http://schemas.microsoft.com/office/drawing/2014/main" id="{3DC30D14-A6D4-45CC-A2EB-85683EBD91B3}"/>
            </a:ext>
          </a:extLst>
        </xdr:cNvPr>
        <xdr:cNvSpPr>
          <a:spLocks noChangeAspect="1" noChangeArrowheads="1"/>
        </xdr:cNvSpPr>
      </xdr:nvSpPr>
      <xdr:spPr bwMode="auto">
        <a:xfrm>
          <a:off x="743682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116</xdr:row>
      <xdr:rowOff>0</xdr:rowOff>
    </xdr:from>
    <xdr:ext cx="304800" cy="548217"/>
    <xdr:sp macro="" textlink="">
      <xdr:nvSpPr>
        <xdr:cNvPr id="226" name="AutoShape 1" descr="Obrok, s katerim odplačujete kredit">
          <a:extLst>
            <a:ext uri="{FF2B5EF4-FFF2-40B4-BE49-F238E27FC236}">
              <a16:creationId xmlns:a16="http://schemas.microsoft.com/office/drawing/2014/main" id="{6C958AC7-0A52-4F99-AC77-328B6369DAC7}"/>
            </a:ext>
          </a:extLst>
        </xdr:cNvPr>
        <xdr:cNvSpPr>
          <a:spLocks noChangeAspect="1" noChangeArrowheads="1"/>
        </xdr:cNvSpPr>
      </xdr:nvSpPr>
      <xdr:spPr bwMode="auto">
        <a:xfrm>
          <a:off x="743682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118</xdr:row>
      <xdr:rowOff>0</xdr:rowOff>
    </xdr:from>
    <xdr:ext cx="304800" cy="548217"/>
    <xdr:sp macro="" textlink="">
      <xdr:nvSpPr>
        <xdr:cNvPr id="227" name="AutoShape 1" descr="Obrok, s katerim odplačujete kredit">
          <a:extLst>
            <a:ext uri="{FF2B5EF4-FFF2-40B4-BE49-F238E27FC236}">
              <a16:creationId xmlns:a16="http://schemas.microsoft.com/office/drawing/2014/main" id="{B0FECDE9-127F-4440-9D41-EE8BA5D9BEF4}"/>
            </a:ext>
          </a:extLst>
        </xdr:cNvPr>
        <xdr:cNvSpPr>
          <a:spLocks noChangeAspect="1" noChangeArrowheads="1"/>
        </xdr:cNvSpPr>
      </xdr:nvSpPr>
      <xdr:spPr bwMode="auto">
        <a:xfrm>
          <a:off x="743682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120</xdr:row>
      <xdr:rowOff>0</xdr:rowOff>
    </xdr:from>
    <xdr:ext cx="304800" cy="548217"/>
    <xdr:sp macro="" textlink="">
      <xdr:nvSpPr>
        <xdr:cNvPr id="228" name="AutoShape 1" descr="Obrok, s katerim odplačujete kredit">
          <a:extLst>
            <a:ext uri="{FF2B5EF4-FFF2-40B4-BE49-F238E27FC236}">
              <a16:creationId xmlns:a16="http://schemas.microsoft.com/office/drawing/2014/main" id="{87C03A89-9E77-4925-A93F-9A93B9F026FC}"/>
            </a:ext>
          </a:extLst>
        </xdr:cNvPr>
        <xdr:cNvSpPr>
          <a:spLocks noChangeAspect="1" noChangeArrowheads="1"/>
        </xdr:cNvSpPr>
      </xdr:nvSpPr>
      <xdr:spPr bwMode="auto">
        <a:xfrm>
          <a:off x="743682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122</xdr:row>
      <xdr:rowOff>0</xdr:rowOff>
    </xdr:from>
    <xdr:ext cx="304800" cy="548217"/>
    <xdr:sp macro="" textlink="">
      <xdr:nvSpPr>
        <xdr:cNvPr id="229" name="AutoShape 1" descr="Obrok, s katerim odplačujete kredit">
          <a:extLst>
            <a:ext uri="{FF2B5EF4-FFF2-40B4-BE49-F238E27FC236}">
              <a16:creationId xmlns:a16="http://schemas.microsoft.com/office/drawing/2014/main" id="{4664DA6C-5084-470C-8372-EE99ED3BF5AD}"/>
            </a:ext>
          </a:extLst>
        </xdr:cNvPr>
        <xdr:cNvSpPr>
          <a:spLocks noChangeAspect="1" noChangeArrowheads="1"/>
        </xdr:cNvSpPr>
      </xdr:nvSpPr>
      <xdr:spPr bwMode="auto">
        <a:xfrm>
          <a:off x="743682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124</xdr:row>
      <xdr:rowOff>0</xdr:rowOff>
    </xdr:from>
    <xdr:ext cx="304800" cy="548217"/>
    <xdr:sp macro="" textlink="">
      <xdr:nvSpPr>
        <xdr:cNvPr id="230" name="AutoShape 1" descr="Obrok, s katerim odplačujete kredit">
          <a:extLst>
            <a:ext uri="{FF2B5EF4-FFF2-40B4-BE49-F238E27FC236}">
              <a16:creationId xmlns:a16="http://schemas.microsoft.com/office/drawing/2014/main" id="{E5CF9CA2-C068-4233-8084-739BC6EA3FF1}"/>
            </a:ext>
          </a:extLst>
        </xdr:cNvPr>
        <xdr:cNvSpPr>
          <a:spLocks noChangeAspect="1" noChangeArrowheads="1"/>
        </xdr:cNvSpPr>
      </xdr:nvSpPr>
      <xdr:spPr bwMode="auto">
        <a:xfrm>
          <a:off x="743682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126</xdr:row>
      <xdr:rowOff>0</xdr:rowOff>
    </xdr:from>
    <xdr:ext cx="304800" cy="548217"/>
    <xdr:sp macro="" textlink="">
      <xdr:nvSpPr>
        <xdr:cNvPr id="231" name="AutoShape 1" descr="Obrok, s katerim odplačujete kredit">
          <a:extLst>
            <a:ext uri="{FF2B5EF4-FFF2-40B4-BE49-F238E27FC236}">
              <a16:creationId xmlns:a16="http://schemas.microsoft.com/office/drawing/2014/main" id="{5EFE8647-FF7F-4250-A88D-DBAE947FC489}"/>
            </a:ext>
          </a:extLst>
        </xdr:cNvPr>
        <xdr:cNvSpPr>
          <a:spLocks noChangeAspect="1" noChangeArrowheads="1"/>
        </xdr:cNvSpPr>
      </xdr:nvSpPr>
      <xdr:spPr bwMode="auto">
        <a:xfrm>
          <a:off x="743682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128</xdr:row>
      <xdr:rowOff>0</xdr:rowOff>
    </xdr:from>
    <xdr:ext cx="304800" cy="548217"/>
    <xdr:sp macro="" textlink="">
      <xdr:nvSpPr>
        <xdr:cNvPr id="232" name="AutoShape 1" descr="Obrok, s katerim odplačujete kredit">
          <a:extLst>
            <a:ext uri="{FF2B5EF4-FFF2-40B4-BE49-F238E27FC236}">
              <a16:creationId xmlns:a16="http://schemas.microsoft.com/office/drawing/2014/main" id="{3DFF9AA3-27EF-49FB-BC22-9760908F2043}"/>
            </a:ext>
          </a:extLst>
        </xdr:cNvPr>
        <xdr:cNvSpPr>
          <a:spLocks noChangeAspect="1" noChangeArrowheads="1"/>
        </xdr:cNvSpPr>
      </xdr:nvSpPr>
      <xdr:spPr bwMode="auto">
        <a:xfrm>
          <a:off x="743682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130</xdr:row>
      <xdr:rowOff>0</xdr:rowOff>
    </xdr:from>
    <xdr:ext cx="304800" cy="548217"/>
    <xdr:sp macro="" textlink="">
      <xdr:nvSpPr>
        <xdr:cNvPr id="233" name="AutoShape 1" descr="Obrok, s katerim odplačujete kredit">
          <a:extLst>
            <a:ext uri="{FF2B5EF4-FFF2-40B4-BE49-F238E27FC236}">
              <a16:creationId xmlns:a16="http://schemas.microsoft.com/office/drawing/2014/main" id="{FED53DD5-9D5D-4D59-9240-C8A7350EA7C0}"/>
            </a:ext>
          </a:extLst>
        </xdr:cNvPr>
        <xdr:cNvSpPr>
          <a:spLocks noChangeAspect="1" noChangeArrowheads="1"/>
        </xdr:cNvSpPr>
      </xdr:nvSpPr>
      <xdr:spPr bwMode="auto">
        <a:xfrm>
          <a:off x="743682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132</xdr:row>
      <xdr:rowOff>0</xdr:rowOff>
    </xdr:from>
    <xdr:ext cx="304800" cy="548217"/>
    <xdr:sp macro="" textlink="">
      <xdr:nvSpPr>
        <xdr:cNvPr id="234" name="AutoShape 1" descr="Obrok, s katerim odplačujete kredit">
          <a:extLst>
            <a:ext uri="{FF2B5EF4-FFF2-40B4-BE49-F238E27FC236}">
              <a16:creationId xmlns:a16="http://schemas.microsoft.com/office/drawing/2014/main" id="{A41785C7-9384-40C9-AE46-B1DDA4181784}"/>
            </a:ext>
          </a:extLst>
        </xdr:cNvPr>
        <xdr:cNvSpPr>
          <a:spLocks noChangeAspect="1" noChangeArrowheads="1"/>
        </xdr:cNvSpPr>
      </xdr:nvSpPr>
      <xdr:spPr bwMode="auto">
        <a:xfrm>
          <a:off x="7436827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2</xdr:col>
      <xdr:colOff>317499</xdr:colOff>
      <xdr:row>3</xdr:row>
      <xdr:rowOff>158751</xdr:rowOff>
    </xdr:from>
    <xdr:to>
      <xdr:col>7</xdr:col>
      <xdr:colOff>222249</xdr:colOff>
      <xdr:row>13</xdr:row>
      <xdr:rowOff>1</xdr:rowOff>
    </xdr:to>
    <xdr:sp macro="" textlink="">
      <xdr:nvSpPr>
        <xdr:cNvPr id="236" name="PoljeZBesedilom 235">
          <a:extLst>
            <a:ext uri="{FF2B5EF4-FFF2-40B4-BE49-F238E27FC236}">
              <a16:creationId xmlns:a16="http://schemas.microsoft.com/office/drawing/2014/main" id="{CA109239-BD2A-4422-BAFD-7B0FF452E478}"/>
            </a:ext>
          </a:extLst>
        </xdr:cNvPr>
        <xdr:cNvSpPr txBox="1"/>
      </xdr:nvSpPr>
      <xdr:spPr>
        <a:xfrm>
          <a:off x="3122082" y="730251"/>
          <a:ext cx="4751917" cy="1936750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anuiteta= funkcija PMT (izr_obroka_fun_PMT)</a:t>
          </a:r>
        </a:p>
        <a:p>
          <a:endParaRPr lang="sl-SI" sz="1100"/>
        </a:p>
        <a:p>
          <a:r>
            <a:rPr lang="sl-SI" sz="1100"/>
            <a:t>znesek</a:t>
          </a:r>
          <a:r>
            <a:rPr lang="sl-SI" sz="1100" baseline="0"/>
            <a:t> </a:t>
          </a:r>
          <a:r>
            <a:rPr lang="sl-SI" sz="1100"/>
            <a:t>obresti 2=ostanek dolga 1*mesečna obrestna mera (E16*$B$8)			</a:t>
          </a:r>
        </a:p>
        <a:p>
          <a:r>
            <a:rPr lang="sl-SI" sz="1100"/>
            <a:t>razdolžnina 2=anuiteta 1-obresti1 (B17-C17)	</a:t>
          </a:r>
        </a:p>
        <a:p>
          <a:endParaRPr lang="sl-SI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ostanek dolga 2= ostanek dolga 1-razdolžnina 2 (E16-D17)</a:t>
          </a:r>
          <a:endParaRPr lang="sl-SI">
            <a:effectLst/>
          </a:endParaRPr>
        </a:p>
        <a:p>
          <a:r>
            <a:rPr lang="sl-SI" sz="1100"/>
            <a:t>			</a:t>
          </a:r>
        </a:p>
        <a:p>
          <a:r>
            <a:rPr lang="sl-SI" sz="1100"/>
            <a:t>mesečna obrestna mera 2=(znesek obresti 2/ostanek dolga 1)*100</a:t>
          </a:r>
        </a:p>
        <a:p>
          <a:endParaRPr lang="sl-SI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250825</xdr:colOff>
      <xdr:row>5</xdr:row>
      <xdr:rowOff>71590</xdr:rowOff>
    </xdr:from>
    <xdr:to>
      <xdr:col>5</xdr:col>
      <xdr:colOff>707419</xdr:colOff>
      <xdr:row>11</xdr:row>
      <xdr:rowOff>90640</xdr:rowOff>
    </xdr:to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DFE6932C-96FE-42C5-8DDD-A7DFB5BA46EE}"/>
            </a:ext>
          </a:extLst>
        </xdr:cNvPr>
        <xdr:cNvSpPr txBox="1"/>
      </xdr:nvSpPr>
      <xdr:spPr>
        <a:xfrm>
          <a:off x="3055408" y="1024090"/>
          <a:ext cx="3261178" cy="1352550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ostanek dolga 2= ostanek dolga1-razdolžnina2</a:t>
          </a:r>
        </a:p>
        <a:p>
          <a:r>
            <a:rPr lang="sl-SI" sz="1100"/>
            <a:t>			</a:t>
          </a:r>
        </a:p>
        <a:p>
          <a:r>
            <a:rPr lang="sl-SI" sz="1100"/>
            <a:t>obresti 2=ostanek dolga 1*mesečna obrestna mera			</a:t>
          </a:r>
        </a:p>
        <a:p>
          <a:r>
            <a:rPr lang="sl-SI" sz="1100"/>
            <a:t>razdolžnina1=anuiteta1-obresti1				</a:t>
          </a:r>
        </a:p>
        <a:p>
          <a:r>
            <a:rPr lang="sl-SI" sz="1100"/>
            <a:t>obrestna mera  1= obresti1/višina posojila 1</a:t>
          </a:r>
        </a:p>
      </xdr:txBody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304800</xdr:colOff>
      <xdr:row>16</xdr:row>
      <xdr:rowOff>167217</xdr:rowOff>
    </xdr:to>
    <xdr:sp macro="" textlink="">
      <xdr:nvSpPr>
        <xdr:cNvPr id="3" name="AutoShape 1" descr="Obrok, s katerim odplačujete kredit">
          <a:extLst>
            <a:ext uri="{FF2B5EF4-FFF2-40B4-BE49-F238E27FC236}">
              <a16:creationId xmlns:a16="http://schemas.microsoft.com/office/drawing/2014/main" id="{80FD526E-8369-47AB-A0FD-B3F441B7B613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304800</xdr:colOff>
      <xdr:row>16</xdr:row>
      <xdr:rowOff>167217</xdr:rowOff>
    </xdr:to>
    <xdr:sp macro="" textlink="">
      <xdr:nvSpPr>
        <xdr:cNvPr id="4" name="AutoShape 2" descr="Del glavnice, ki jo odplačate v  posameznem obroku">
          <a:extLst>
            <a:ext uri="{FF2B5EF4-FFF2-40B4-BE49-F238E27FC236}">
              <a16:creationId xmlns:a16="http://schemas.microsoft.com/office/drawing/2014/main" id="{921D4958-AC1D-4C4F-B1B4-928DBABC7B41}"/>
            </a:ext>
          </a:extLst>
        </xdr:cNvPr>
        <xdr:cNvSpPr>
          <a:spLocks noChangeAspect="1" noChangeArrowheads="1"/>
        </xdr:cNvSpPr>
      </xdr:nvSpPr>
      <xdr:spPr bwMode="auto">
        <a:xfrm>
          <a:off x="13020675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16</xdr:row>
      <xdr:rowOff>167217</xdr:rowOff>
    </xdr:to>
    <xdr:sp macro="" textlink="">
      <xdr:nvSpPr>
        <xdr:cNvPr id="5" name="AutoShape 1" descr="Obrok, s katerim odplačujete kredit">
          <a:extLst>
            <a:ext uri="{FF2B5EF4-FFF2-40B4-BE49-F238E27FC236}">
              <a16:creationId xmlns:a16="http://schemas.microsoft.com/office/drawing/2014/main" id="{53DAD453-942A-45C9-B101-A30EFB99806D}"/>
            </a:ext>
          </a:extLst>
        </xdr:cNvPr>
        <xdr:cNvSpPr>
          <a:spLocks noChangeAspect="1" noChangeArrowheads="1"/>
        </xdr:cNvSpPr>
      </xdr:nvSpPr>
      <xdr:spPr bwMode="auto">
        <a:xfrm>
          <a:off x="7439025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12</xdr:row>
      <xdr:rowOff>0</xdr:rowOff>
    </xdr:from>
    <xdr:to>
      <xdr:col>20</xdr:col>
      <xdr:colOff>304800</xdr:colOff>
      <xdr:row>14</xdr:row>
      <xdr:rowOff>167217</xdr:rowOff>
    </xdr:to>
    <xdr:sp macro="" textlink="">
      <xdr:nvSpPr>
        <xdr:cNvPr id="6" name="AutoShape 2" descr="Del glavnice, ki jo odplačate v  posameznem obroku">
          <a:extLst>
            <a:ext uri="{FF2B5EF4-FFF2-40B4-BE49-F238E27FC236}">
              <a16:creationId xmlns:a16="http://schemas.microsoft.com/office/drawing/2014/main" id="{482DECA2-3A2C-43A5-8BC6-AC2D5A0844CD}"/>
            </a:ext>
          </a:extLst>
        </xdr:cNvPr>
        <xdr:cNvSpPr>
          <a:spLocks noChangeAspect="1" noChangeArrowheads="1"/>
        </xdr:cNvSpPr>
      </xdr:nvSpPr>
      <xdr:spPr bwMode="auto">
        <a:xfrm>
          <a:off x="20269200" y="2476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16</xdr:row>
      <xdr:rowOff>0</xdr:rowOff>
    </xdr:from>
    <xdr:ext cx="304800" cy="548217"/>
    <xdr:sp macro="" textlink="">
      <xdr:nvSpPr>
        <xdr:cNvPr id="7" name="AutoShape 1" descr="Obrok, s katerim odplačujete kredit">
          <a:extLst>
            <a:ext uri="{FF2B5EF4-FFF2-40B4-BE49-F238E27FC236}">
              <a16:creationId xmlns:a16="http://schemas.microsoft.com/office/drawing/2014/main" id="{8029116E-6BF5-485C-A65B-4CA042E7E83C}"/>
            </a:ext>
          </a:extLst>
        </xdr:cNvPr>
        <xdr:cNvSpPr>
          <a:spLocks noChangeAspect="1" noChangeArrowheads="1"/>
        </xdr:cNvSpPr>
      </xdr:nvSpPr>
      <xdr:spPr bwMode="auto">
        <a:xfrm>
          <a:off x="7439025" y="3238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548217"/>
    <xdr:sp macro="" textlink="">
      <xdr:nvSpPr>
        <xdr:cNvPr id="8" name="AutoShape 1" descr="Obrok, s katerim odplačujete kredit">
          <a:extLst>
            <a:ext uri="{FF2B5EF4-FFF2-40B4-BE49-F238E27FC236}">
              <a16:creationId xmlns:a16="http://schemas.microsoft.com/office/drawing/2014/main" id="{AF1C8078-DCD6-446A-85D6-7E7159B006E2}"/>
            </a:ext>
          </a:extLst>
        </xdr:cNvPr>
        <xdr:cNvSpPr>
          <a:spLocks noChangeAspect="1" noChangeArrowheads="1"/>
        </xdr:cNvSpPr>
      </xdr:nvSpPr>
      <xdr:spPr bwMode="auto">
        <a:xfrm>
          <a:off x="7439025" y="3638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304800" cy="548217"/>
    <xdr:sp macro="" textlink="">
      <xdr:nvSpPr>
        <xdr:cNvPr id="9" name="AutoShape 1" descr="Obrok, s katerim odplačujete kredit">
          <a:extLst>
            <a:ext uri="{FF2B5EF4-FFF2-40B4-BE49-F238E27FC236}">
              <a16:creationId xmlns:a16="http://schemas.microsoft.com/office/drawing/2014/main" id="{C94326F0-0910-40E8-A33C-4335D223DA84}"/>
            </a:ext>
          </a:extLst>
        </xdr:cNvPr>
        <xdr:cNvSpPr>
          <a:spLocks noChangeAspect="1" noChangeArrowheads="1"/>
        </xdr:cNvSpPr>
      </xdr:nvSpPr>
      <xdr:spPr bwMode="auto">
        <a:xfrm>
          <a:off x="7439025" y="4019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548217"/>
    <xdr:sp macro="" textlink="">
      <xdr:nvSpPr>
        <xdr:cNvPr id="10" name="AutoShape 1" descr="Obrok, s katerim odplačujete kredit">
          <a:extLst>
            <a:ext uri="{FF2B5EF4-FFF2-40B4-BE49-F238E27FC236}">
              <a16:creationId xmlns:a16="http://schemas.microsoft.com/office/drawing/2014/main" id="{D51EE83C-3A52-432E-B434-EF8739652B4D}"/>
            </a:ext>
          </a:extLst>
        </xdr:cNvPr>
        <xdr:cNvSpPr>
          <a:spLocks noChangeAspect="1" noChangeArrowheads="1"/>
        </xdr:cNvSpPr>
      </xdr:nvSpPr>
      <xdr:spPr bwMode="auto">
        <a:xfrm>
          <a:off x="7439025" y="4400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304800" cy="548217"/>
    <xdr:sp macro="" textlink="">
      <xdr:nvSpPr>
        <xdr:cNvPr id="11" name="AutoShape 1" descr="Obrok, s katerim odplačujete kredit">
          <a:extLst>
            <a:ext uri="{FF2B5EF4-FFF2-40B4-BE49-F238E27FC236}">
              <a16:creationId xmlns:a16="http://schemas.microsoft.com/office/drawing/2014/main" id="{3254AE14-D154-4190-AAD5-1592C04F9109}"/>
            </a:ext>
          </a:extLst>
        </xdr:cNvPr>
        <xdr:cNvSpPr>
          <a:spLocks noChangeAspect="1" noChangeArrowheads="1"/>
        </xdr:cNvSpPr>
      </xdr:nvSpPr>
      <xdr:spPr bwMode="auto">
        <a:xfrm>
          <a:off x="7439025" y="4781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548217"/>
    <xdr:sp macro="" textlink="">
      <xdr:nvSpPr>
        <xdr:cNvPr id="12" name="AutoShape 1" descr="Obrok, s katerim odplačujete kredit">
          <a:extLst>
            <a:ext uri="{FF2B5EF4-FFF2-40B4-BE49-F238E27FC236}">
              <a16:creationId xmlns:a16="http://schemas.microsoft.com/office/drawing/2014/main" id="{0B9CC6A4-952E-4D20-A698-6AE77B776E39}"/>
            </a:ext>
          </a:extLst>
        </xdr:cNvPr>
        <xdr:cNvSpPr>
          <a:spLocks noChangeAspect="1" noChangeArrowheads="1"/>
        </xdr:cNvSpPr>
      </xdr:nvSpPr>
      <xdr:spPr bwMode="auto">
        <a:xfrm>
          <a:off x="7439025" y="5162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548217"/>
    <xdr:sp macro="" textlink="">
      <xdr:nvSpPr>
        <xdr:cNvPr id="13" name="AutoShape 1" descr="Obrok, s katerim odplačujete kredit">
          <a:extLst>
            <a:ext uri="{FF2B5EF4-FFF2-40B4-BE49-F238E27FC236}">
              <a16:creationId xmlns:a16="http://schemas.microsoft.com/office/drawing/2014/main" id="{6E0EBDB9-DBDE-4EB8-A26E-96ECE228E69D}"/>
            </a:ext>
          </a:extLst>
        </xdr:cNvPr>
        <xdr:cNvSpPr>
          <a:spLocks noChangeAspect="1" noChangeArrowheads="1"/>
        </xdr:cNvSpPr>
      </xdr:nvSpPr>
      <xdr:spPr bwMode="auto">
        <a:xfrm>
          <a:off x="7439025" y="5543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548217"/>
    <xdr:sp macro="" textlink="">
      <xdr:nvSpPr>
        <xdr:cNvPr id="14" name="AutoShape 1" descr="Obrok, s katerim odplačujete kredit">
          <a:extLst>
            <a:ext uri="{FF2B5EF4-FFF2-40B4-BE49-F238E27FC236}">
              <a16:creationId xmlns:a16="http://schemas.microsoft.com/office/drawing/2014/main" id="{98B8C6AD-EF11-4264-BB3F-CC56783699C8}"/>
            </a:ext>
          </a:extLst>
        </xdr:cNvPr>
        <xdr:cNvSpPr>
          <a:spLocks noChangeAspect="1" noChangeArrowheads="1"/>
        </xdr:cNvSpPr>
      </xdr:nvSpPr>
      <xdr:spPr bwMode="auto">
        <a:xfrm>
          <a:off x="7439025" y="5924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548217"/>
    <xdr:sp macro="" textlink="">
      <xdr:nvSpPr>
        <xdr:cNvPr id="15" name="AutoShape 1" descr="Obrok, s katerim odplačujete kredit">
          <a:extLst>
            <a:ext uri="{FF2B5EF4-FFF2-40B4-BE49-F238E27FC236}">
              <a16:creationId xmlns:a16="http://schemas.microsoft.com/office/drawing/2014/main" id="{5C510D96-0BDE-498E-9669-E7160096DF5B}"/>
            </a:ext>
          </a:extLst>
        </xdr:cNvPr>
        <xdr:cNvSpPr>
          <a:spLocks noChangeAspect="1" noChangeArrowheads="1"/>
        </xdr:cNvSpPr>
      </xdr:nvSpPr>
      <xdr:spPr bwMode="auto">
        <a:xfrm>
          <a:off x="7439025" y="6305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34</xdr:row>
      <xdr:rowOff>0</xdr:rowOff>
    </xdr:from>
    <xdr:ext cx="304800" cy="548217"/>
    <xdr:sp macro="" textlink="">
      <xdr:nvSpPr>
        <xdr:cNvPr id="16" name="AutoShape 1" descr="Obrok, s katerim odplačujete kredit">
          <a:extLst>
            <a:ext uri="{FF2B5EF4-FFF2-40B4-BE49-F238E27FC236}">
              <a16:creationId xmlns:a16="http://schemas.microsoft.com/office/drawing/2014/main" id="{A73B4CD2-0F92-4153-8754-363F4656A9CE}"/>
            </a:ext>
          </a:extLst>
        </xdr:cNvPr>
        <xdr:cNvSpPr>
          <a:spLocks noChangeAspect="1" noChangeArrowheads="1"/>
        </xdr:cNvSpPr>
      </xdr:nvSpPr>
      <xdr:spPr bwMode="auto">
        <a:xfrm>
          <a:off x="7439025" y="6686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304800" cy="548217"/>
    <xdr:sp macro="" textlink="">
      <xdr:nvSpPr>
        <xdr:cNvPr id="17" name="AutoShape 1" descr="Obrok, s katerim odplačujete kredit">
          <a:extLst>
            <a:ext uri="{FF2B5EF4-FFF2-40B4-BE49-F238E27FC236}">
              <a16:creationId xmlns:a16="http://schemas.microsoft.com/office/drawing/2014/main" id="{5A35554E-82D9-47BD-9819-EF6BD8294F81}"/>
            </a:ext>
          </a:extLst>
        </xdr:cNvPr>
        <xdr:cNvSpPr>
          <a:spLocks noChangeAspect="1" noChangeArrowheads="1"/>
        </xdr:cNvSpPr>
      </xdr:nvSpPr>
      <xdr:spPr bwMode="auto">
        <a:xfrm>
          <a:off x="7439025" y="7067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38</xdr:row>
      <xdr:rowOff>0</xdr:rowOff>
    </xdr:from>
    <xdr:ext cx="304800" cy="548217"/>
    <xdr:sp macro="" textlink="">
      <xdr:nvSpPr>
        <xdr:cNvPr id="18" name="AutoShape 1" descr="Obrok, s katerim odplačujete kredit">
          <a:extLst>
            <a:ext uri="{FF2B5EF4-FFF2-40B4-BE49-F238E27FC236}">
              <a16:creationId xmlns:a16="http://schemas.microsoft.com/office/drawing/2014/main" id="{21CB39B1-C101-45BB-AD3E-7311DDFEE0F2}"/>
            </a:ext>
          </a:extLst>
        </xdr:cNvPr>
        <xdr:cNvSpPr>
          <a:spLocks noChangeAspect="1" noChangeArrowheads="1"/>
        </xdr:cNvSpPr>
      </xdr:nvSpPr>
      <xdr:spPr bwMode="auto">
        <a:xfrm>
          <a:off x="7439025" y="7448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304800" cy="548217"/>
    <xdr:sp macro="" textlink="">
      <xdr:nvSpPr>
        <xdr:cNvPr id="19" name="AutoShape 1" descr="Obrok, s katerim odplačujete kredit">
          <a:extLst>
            <a:ext uri="{FF2B5EF4-FFF2-40B4-BE49-F238E27FC236}">
              <a16:creationId xmlns:a16="http://schemas.microsoft.com/office/drawing/2014/main" id="{B3DDE860-7680-4CE0-A905-0D0E5A9A68A7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38290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548217"/>
    <xdr:sp macro="" textlink="">
      <xdr:nvSpPr>
        <xdr:cNvPr id="20" name="AutoShape 1" descr="Obrok, s katerim odplačujete kredit">
          <a:extLst>
            <a:ext uri="{FF2B5EF4-FFF2-40B4-BE49-F238E27FC236}">
              <a16:creationId xmlns:a16="http://schemas.microsoft.com/office/drawing/2014/main" id="{A806D2C1-797D-4C44-A604-81D87B222020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42100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04800" cy="548217"/>
    <xdr:sp macro="" textlink="">
      <xdr:nvSpPr>
        <xdr:cNvPr id="21" name="AutoShape 1" descr="Obrok, s katerim odplačujete kredit">
          <a:extLst>
            <a:ext uri="{FF2B5EF4-FFF2-40B4-BE49-F238E27FC236}">
              <a16:creationId xmlns:a16="http://schemas.microsoft.com/office/drawing/2014/main" id="{482E4B50-D6DF-46F1-A463-88FADC7C46B7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4400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304800" cy="548217"/>
    <xdr:sp macro="" textlink="">
      <xdr:nvSpPr>
        <xdr:cNvPr id="22" name="AutoShape 1" descr="Obrok, s katerim odplačujete kredit">
          <a:extLst>
            <a:ext uri="{FF2B5EF4-FFF2-40B4-BE49-F238E27FC236}">
              <a16:creationId xmlns:a16="http://schemas.microsoft.com/office/drawing/2014/main" id="{5196CB23-45F9-43EA-8B9F-68BD60EBA180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45910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304800" cy="548217"/>
    <xdr:sp macro="" textlink="">
      <xdr:nvSpPr>
        <xdr:cNvPr id="23" name="AutoShape 1" descr="Obrok, s katerim odplačujete kredit">
          <a:extLst>
            <a:ext uri="{FF2B5EF4-FFF2-40B4-BE49-F238E27FC236}">
              <a16:creationId xmlns:a16="http://schemas.microsoft.com/office/drawing/2014/main" id="{82BBC796-9C0B-4660-BD73-25270FC212FE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4781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304800" cy="548217"/>
    <xdr:sp macro="" textlink="">
      <xdr:nvSpPr>
        <xdr:cNvPr id="24" name="AutoShape 1" descr="Obrok, s katerim odplačujete kredit">
          <a:extLst>
            <a:ext uri="{FF2B5EF4-FFF2-40B4-BE49-F238E27FC236}">
              <a16:creationId xmlns:a16="http://schemas.microsoft.com/office/drawing/2014/main" id="{2C1838C9-AF94-4E91-87A4-74AA70962B6B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49720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</xdr:row>
      <xdr:rowOff>0</xdr:rowOff>
    </xdr:from>
    <xdr:ext cx="304800" cy="548217"/>
    <xdr:sp macro="" textlink="">
      <xdr:nvSpPr>
        <xdr:cNvPr id="25" name="AutoShape 1" descr="Obrok, s katerim odplačujete kredit">
          <a:extLst>
            <a:ext uri="{FF2B5EF4-FFF2-40B4-BE49-F238E27FC236}">
              <a16:creationId xmlns:a16="http://schemas.microsoft.com/office/drawing/2014/main" id="{053D182E-73A0-4CF8-AAC8-C6CF643FCDC7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5162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27</xdr:row>
      <xdr:rowOff>0</xdr:rowOff>
    </xdr:from>
    <xdr:ext cx="304800" cy="548217"/>
    <xdr:sp macro="" textlink="">
      <xdr:nvSpPr>
        <xdr:cNvPr id="26" name="AutoShape 1" descr="Obrok, s katerim odplačujete kredit">
          <a:extLst>
            <a:ext uri="{FF2B5EF4-FFF2-40B4-BE49-F238E27FC236}">
              <a16:creationId xmlns:a16="http://schemas.microsoft.com/office/drawing/2014/main" id="{E0705177-7E4B-43AF-B6D0-79E1487CD4B0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53530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28</xdr:row>
      <xdr:rowOff>0</xdr:rowOff>
    </xdr:from>
    <xdr:ext cx="304800" cy="548217"/>
    <xdr:sp macro="" textlink="">
      <xdr:nvSpPr>
        <xdr:cNvPr id="27" name="AutoShape 1" descr="Obrok, s katerim odplačujete kredit">
          <a:extLst>
            <a:ext uri="{FF2B5EF4-FFF2-40B4-BE49-F238E27FC236}">
              <a16:creationId xmlns:a16="http://schemas.microsoft.com/office/drawing/2014/main" id="{168ECD3A-8BCA-4A21-B4A4-ECB3D1E6E0F4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5543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29</xdr:row>
      <xdr:rowOff>0</xdr:rowOff>
    </xdr:from>
    <xdr:ext cx="304800" cy="548217"/>
    <xdr:sp macro="" textlink="">
      <xdr:nvSpPr>
        <xdr:cNvPr id="28" name="AutoShape 1" descr="Obrok, s katerim odplačujete kredit">
          <a:extLst>
            <a:ext uri="{FF2B5EF4-FFF2-40B4-BE49-F238E27FC236}">
              <a16:creationId xmlns:a16="http://schemas.microsoft.com/office/drawing/2014/main" id="{A52931C6-FB89-488E-870B-452966238B9B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57340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548217"/>
    <xdr:sp macro="" textlink="">
      <xdr:nvSpPr>
        <xdr:cNvPr id="29" name="AutoShape 1" descr="Obrok, s katerim odplačujete kredit">
          <a:extLst>
            <a:ext uri="{FF2B5EF4-FFF2-40B4-BE49-F238E27FC236}">
              <a16:creationId xmlns:a16="http://schemas.microsoft.com/office/drawing/2014/main" id="{D8008085-C869-4FBB-B20D-959C34BA1C1E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5924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31</xdr:row>
      <xdr:rowOff>0</xdr:rowOff>
    </xdr:from>
    <xdr:ext cx="304800" cy="548217"/>
    <xdr:sp macro="" textlink="">
      <xdr:nvSpPr>
        <xdr:cNvPr id="30" name="AutoShape 1" descr="Obrok, s katerim odplačujete kredit">
          <a:extLst>
            <a:ext uri="{FF2B5EF4-FFF2-40B4-BE49-F238E27FC236}">
              <a16:creationId xmlns:a16="http://schemas.microsoft.com/office/drawing/2014/main" id="{A44FBAB3-9B7D-454D-BEA0-11356C628FCC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61150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304800" cy="548217"/>
    <xdr:sp macro="" textlink="">
      <xdr:nvSpPr>
        <xdr:cNvPr id="31" name="AutoShape 1" descr="Obrok, s katerim odplačujete kredit">
          <a:extLst>
            <a:ext uri="{FF2B5EF4-FFF2-40B4-BE49-F238E27FC236}">
              <a16:creationId xmlns:a16="http://schemas.microsoft.com/office/drawing/2014/main" id="{9B5070C8-39BC-4446-A2D5-E989B7399B77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6305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304800" cy="548217"/>
    <xdr:sp macro="" textlink="">
      <xdr:nvSpPr>
        <xdr:cNvPr id="32" name="AutoShape 1" descr="Obrok, s katerim odplačujete kredit">
          <a:extLst>
            <a:ext uri="{FF2B5EF4-FFF2-40B4-BE49-F238E27FC236}">
              <a16:creationId xmlns:a16="http://schemas.microsoft.com/office/drawing/2014/main" id="{DDDDDD25-2D31-41D0-810A-B202567CCBE8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64960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304800" cy="548217"/>
    <xdr:sp macro="" textlink="">
      <xdr:nvSpPr>
        <xdr:cNvPr id="33" name="AutoShape 1" descr="Obrok, s katerim odplačujete kredit">
          <a:extLst>
            <a:ext uri="{FF2B5EF4-FFF2-40B4-BE49-F238E27FC236}">
              <a16:creationId xmlns:a16="http://schemas.microsoft.com/office/drawing/2014/main" id="{26171637-C2E8-4CB9-862F-6FAA2EB43F9B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6686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35</xdr:row>
      <xdr:rowOff>0</xdr:rowOff>
    </xdr:from>
    <xdr:ext cx="304800" cy="548217"/>
    <xdr:sp macro="" textlink="">
      <xdr:nvSpPr>
        <xdr:cNvPr id="34" name="AutoShape 1" descr="Obrok, s katerim odplačujete kredit">
          <a:extLst>
            <a:ext uri="{FF2B5EF4-FFF2-40B4-BE49-F238E27FC236}">
              <a16:creationId xmlns:a16="http://schemas.microsoft.com/office/drawing/2014/main" id="{E3745C1E-E8EC-4CC4-8C3D-5494E2AFA794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68770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304800" cy="548217"/>
    <xdr:sp macro="" textlink="">
      <xdr:nvSpPr>
        <xdr:cNvPr id="35" name="AutoShape 1" descr="Obrok, s katerim odplačujete kredit">
          <a:extLst>
            <a:ext uri="{FF2B5EF4-FFF2-40B4-BE49-F238E27FC236}">
              <a16:creationId xmlns:a16="http://schemas.microsoft.com/office/drawing/2014/main" id="{BF4A6EB6-709B-44B8-95EC-562A75EE815F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7067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37</xdr:row>
      <xdr:rowOff>0</xdr:rowOff>
    </xdr:from>
    <xdr:ext cx="304800" cy="548217"/>
    <xdr:sp macro="" textlink="">
      <xdr:nvSpPr>
        <xdr:cNvPr id="36" name="AutoShape 1" descr="Obrok, s katerim odplačujete kredit">
          <a:extLst>
            <a:ext uri="{FF2B5EF4-FFF2-40B4-BE49-F238E27FC236}">
              <a16:creationId xmlns:a16="http://schemas.microsoft.com/office/drawing/2014/main" id="{11F6C695-FD64-487F-B701-248ADC31D296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72580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548217"/>
    <xdr:sp macro="" textlink="">
      <xdr:nvSpPr>
        <xdr:cNvPr id="37" name="AutoShape 1" descr="Obrok, s katerim odplačujete kredit">
          <a:extLst>
            <a:ext uri="{FF2B5EF4-FFF2-40B4-BE49-F238E27FC236}">
              <a16:creationId xmlns:a16="http://schemas.microsoft.com/office/drawing/2014/main" id="{57B473B8-8E4C-42DA-BB1B-C673D9D71A06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7448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39</xdr:row>
      <xdr:rowOff>0</xdr:rowOff>
    </xdr:from>
    <xdr:ext cx="304800" cy="548217"/>
    <xdr:sp macro="" textlink="">
      <xdr:nvSpPr>
        <xdr:cNvPr id="38" name="AutoShape 1" descr="Obrok, s katerim odplačujete kredit">
          <a:extLst>
            <a:ext uri="{FF2B5EF4-FFF2-40B4-BE49-F238E27FC236}">
              <a16:creationId xmlns:a16="http://schemas.microsoft.com/office/drawing/2014/main" id="{32E8C94D-EAA0-47BA-8A87-B8D4D2CC411A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76390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40</xdr:row>
      <xdr:rowOff>0</xdr:rowOff>
    </xdr:from>
    <xdr:ext cx="304800" cy="548217"/>
    <xdr:sp macro="" textlink="">
      <xdr:nvSpPr>
        <xdr:cNvPr id="39" name="AutoShape 1" descr="Obrok, s katerim odplačujete kredit">
          <a:extLst>
            <a:ext uri="{FF2B5EF4-FFF2-40B4-BE49-F238E27FC236}">
              <a16:creationId xmlns:a16="http://schemas.microsoft.com/office/drawing/2014/main" id="{7CB2FED7-C4D5-41EF-9A7B-A4D906C3DC10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7829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42</xdr:row>
      <xdr:rowOff>0</xdr:rowOff>
    </xdr:from>
    <xdr:ext cx="304800" cy="548217"/>
    <xdr:sp macro="" textlink="">
      <xdr:nvSpPr>
        <xdr:cNvPr id="40" name="AutoShape 1" descr="Obrok, s katerim odplačujete kredit">
          <a:extLst>
            <a:ext uri="{FF2B5EF4-FFF2-40B4-BE49-F238E27FC236}">
              <a16:creationId xmlns:a16="http://schemas.microsoft.com/office/drawing/2014/main" id="{37F27102-CDDE-4598-A8B7-092D1BD4C0D5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8210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43</xdr:row>
      <xdr:rowOff>0</xdr:rowOff>
    </xdr:from>
    <xdr:ext cx="304800" cy="548217"/>
    <xdr:sp macro="" textlink="">
      <xdr:nvSpPr>
        <xdr:cNvPr id="41" name="AutoShape 1" descr="Obrok, s katerim odplačujete kredit">
          <a:extLst>
            <a:ext uri="{FF2B5EF4-FFF2-40B4-BE49-F238E27FC236}">
              <a16:creationId xmlns:a16="http://schemas.microsoft.com/office/drawing/2014/main" id="{728D466E-0202-4B4F-8806-F3F88A320921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84010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548217"/>
    <xdr:sp macro="" textlink="">
      <xdr:nvSpPr>
        <xdr:cNvPr id="42" name="AutoShape 1" descr="Obrok, s katerim odplačujete kredit">
          <a:extLst>
            <a:ext uri="{FF2B5EF4-FFF2-40B4-BE49-F238E27FC236}">
              <a16:creationId xmlns:a16="http://schemas.microsoft.com/office/drawing/2014/main" id="{B6AC88EE-C6B0-405F-8014-DF052434D143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8591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45</xdr:row>
      <xdr:rowOff>0</xdr:rowOff>
    </xdr:from>
    <xdr:ext cx="304800" cy="548217"/>
    <xdr:sp macro="" textlink="">
      <xdr:nvSpPr>
        <xdr:cNvPr id="43" name="AutoShape 1" descr="Obrok, s katerim odplačujete kredit">
          <a:extLst>
            <a:ext uri="{FF2B5EF4-FFF2-40B4-BE49-F238E27FC236}">
              <a16:creationId xmlns:a16="http://schemas.microsoft.com/office/drawing/2014/main" id="{DC2FF20B-1F3A-4FCE-B4A0-D12116ECB935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87820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46</xdr:row>
      <xdr:rowOff>0</xdr:rowOff>
    </xdr:from>
    <xdr:ext cx="304800" cy="548217"/>
    <xdr:sp macro="" textlink="">
      <xdr:nvSpPr>
        <xdr:cNvPr id="44" name="AutoShape 1" descr="Obrok, s katerim odplačujete kredit">
          <a:extLst>
            <a:ext uri="{FF2B5EF4-FFF2-40B4-BE49-F238E27FC236}">
              <a16:creationId xmlns:a16="http://schemas.microsoft.com/office/drawing/2014/main" id="{8CF84542-4ED4-442D-A592-2E04B0ED7786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8972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47</xdr:row>
      <xdr:rowOff>0</xdr:rowOff>
    </xdr:from>
    <xdr:ext cx="304800" cy="548217"/>
    <xdr:sp macro="" textlink="">
      <xdr:nvSpPr>
        <xdr:cNvPr id="45" name="AutoShape 1" descr="Obrok, s katerim odplačujete kredit">
          <a:extLst>
            <a:ext uri="{FF2B5EF4-FFF2-40B4-BE49-F238E27FC236}">
              <a16:creationId xmlns:a16="http://schemas.microsoft.com/office/drawing/2014/main" id="{ACD40666-5BAB-44C8-BBCC-57B57EC52E32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91630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48</xdr:row>
      <xdr:rowOff>0</xdr:rowOff>
    </xdr:from>
    <xdr:ext cx="304800" cy="548217"/>
    <xdr:sp macro="" textlink="">
      <xdr:nvSpPr>
        <xdr:cNvPr id="46" name="AutoShape 1" descr="Obrok, s katerim odplačujete kredit">
          <a:extLst>
            <a:ext uri="{FF2B5EF4-FFF2-40B4-BE49-F238E27FC236}">
              <a16:creationId xmlns:a16="http://schemas.microsoft.com/office/drawing/2014/main" id="{DBA7C782-96A0-4379-870D-855BB58A83FB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9353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304800" cy="548217"/>
    <xdr:sp macro="" textlink="">
      <xdr:nvSpPr>
        <xdr:cNvPr id="47" name="AutoShape 1" descr="Obrok, s katerim odplačujete kredit">
          <a:extLst>
            <a:ext uri="{FF2B5EF4-FFF2-40B4-BE49-F238E27FC236}">
              <a16:creationId xmlns:a16="http://schemas.microsoft.com/office/drawing/2014/main" id="{BD37BB7F-FB83-4C99-92BE-6FE46C81F7FE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95440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50</xdr:row>
      <xdr:rowOff>0</xdr:rowOff>
    </xdr:from>
    <xdr:ext cx="304800" cy="548217"/>
    <xdr:sp macro="" textlink="">
      <xdr:nvSpPr>
        <xdr:cNvPr id="48" name="AutoShape 1" descr="Obrok, s katerim odplačujete kredit">
          <a:extLst>
            <a:ext uri="{FF2B5EF4-FFF2-40B4-BE49-F238E27FC236}">
              <a16:creationId xmlns:a16="http://schemas.microsoft.com/office/drawing/2014/main" id="{684BD433-58DC-4568-B13E-668E1B7DE9DB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9734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51</xdr:row>
      <xdr:rowOff>0</xdr:rowOff>
    </xdr:from>
    <xdr:ext cx="304800" cy="548217"/>
    <xdr:sp macro="" textlink="">
      <xdr:nvSpPr>
        <xdr:cNvPr id="49" name="AutoShape 1" descr="Obrok, s katerim odplačujete kredit">
          <a:extLst>
            <a:ext uri="{FF2B5EF4-FFF2-40B4-BE49-F238E27FC236}">
              <a16:creationId xmlns:a16="http://schemas.microsoft.com/office/drawing/2014/main" id="{44EA0CC1-E6AC-40BC-94F9-55E29B3F27A5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99250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0</xdr:rowOff>
    </xdr:from>
    <xdr:ext cx="304800" cy="548217"/>
    <xdr:sp macro="" textlink="">
      <xdr:nvSpPr>
        <xdr:cNvPr id="50" name="AutoShape 1" descr="Obrok, s katerim odplačujete kredit">
          <a:extLst>
            <a:ext uri="{FF2B5EF4-FFF2-40B4-BE49-F238E27FC236}">
              <a16:creationId xmlns:a16="http://schemas.microsoft.com/office/drawing/2014/main" id="{7673EB7C-D960-43C6-8C67-18CC0FBB15BE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10115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548217"/>
    <xdr:sp macro="" textlink="">
      <xdr:nvSpPr>
        <xdr:cNvPr id="51" name="AutoShape 1" descr="Obrok, s katerim odplačujete kredit">
          <a:extLst>
            <a:ext uri="{FF2B5EF4-FFF2-40B4-BE49-F238E27FC236}">
              <a16:creationId xmlns:a16="http://schemas.microsoft.com/office/drawing/2014/main" id="{33D1A765-D05F-425B-9F4D-6E3E8953DA5D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103060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54</xdr:row>
      <xdr:rowOff>0</xdr:rowOff>
    </xdr:from>
    <xdr:ext cx="304800" cy="548217"/>
    <xdr:sp macro="" textlink="">
      <xdr:nvSpPr>
        <xdr:cNvPr id="52" name="AutoShape 1" descr="Obrok, s katerim odplačujete kredit">
          <a:extLst>
            <a:ext uri="{FF2B5EF4-FFF2-40B4-BE49-F238E27FC236}">
              <a16:creationId xmlns:a16="http://schemas.microsoft.com/office/drawing/2014/main" id="{081BCDE2-42A9-4331-A9A5-AA1977FFFEB6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10496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548217"/>
    <xdr:sp macro="" textlink="">
      <xdr:nvSpPr>
        <xdr:cNvPr id="53" name="AutoShape 1" descr="Obrok, s katerim odplačujete kredit">
          <a:extLst>
            <a:ext uri="{FF2B5EF4-FFF2-40B4-BE49-F238E27FC236}">
              <a16:creationId xmlns:a16="http://schemas.microsoft.com/office/drawing/2014/main" id="{F2A559C0-8864-44D8-B7C8-56789621F3ED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106870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304800" cy="548217"/>
    <xdr:sp macro="" textlink="">
      <xdr:nvSpPr>
        <xdr:cNvPr id="54" name="AutoShape 1" descr="Obrok, s katerim odplačujete kredit">
          <a:extLst>
            <a:ext uri="{FF2B5EF4-FFF2-40B4-BE49-F238E27FC236}">
              <a16:creationId xmlns:a16="http://schemas.microsoft.com/office/drawing/2014/main" id="{B9031345-20A9-4F2E-BD2B-72290AC9346E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10877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548217"/>
    <xdr:sp macro="" textlink="">
      <xdr:nvSpPr>
        <xdr:cNvPr id="55" name="AutoShape 1" descr="Obrok, s katerim odplačujete kredit">
          <a:extLst>
            <a:ext uri="{FF2B5EF4-FFF2-40B4-BE49-F238E27FC236}">
              <a16:creationId xmlns:a16="http://schemas.microsoft.com/office/drawing/2014/main" id="{2FDF734F-7162-4519-8914-F37C13DB1850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110680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0</xdr:rowOff>
    </xdr:from>
    <xdr:ext cx="304800" cy="548217"/>
    <xdr:sp macro="" textlink="">
      <xdr:nvSpPr>
        <xdr:cNvPr id="56" name="AutoShape 1" descr="Obrok, s katerim odplačujete kredit">
          <a:extLst>
            <a:ext uri="{FF2B5EF4-FFF2-40B4-BE49-F238E27FC236}">
              <a16:creationId xmlns:a16="http://schemas.microsoft.com/office/drawing/2014/main" id="{E5BF90FC-8119-4479-8176-590D011EFDE9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11258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548217"/>
    <xdr:sp macro="" textlink="">
      <xdr:nvSpPr>
        <xdr:cNvPr id="57" name="AutoShape 1" descr="Obrok, s katerim odplačujete kredit">
          <a:extLst>
            <a:ext uri="{FF2B5EF4-FFF2-40B4-BE49-F238E27FC236}">
              <a16:creationId xmlns:a16="http://schemas.microsoft.com/office/drawing/2014/main" id="{ED7D7A9B-BF74-4408-BE71-0D9C7B18CA77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114490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</xdr:row>
      <xdr:rowOff>0</xdr:rowOff>
    </xdr:from>
    <xdr:ext cx="304800" cy="548217"/>
    <xdr:sp macro="" textlink="">
      <xdr:nvSpPr>
        <xdr:cNvPr id="58" name="AutoShape 1" descr="Obrok, s katerim odplačujete kredit">
          <a:extLst>
            <a:ext uri="{FF2B5EF4-FFF2-40B4-BE49-F238E27FC236}">
              <a16:creationId xmlns:a16="http://schemas.microsoft.com/office/drawing/2014/main" id="{8DCCCB66-1B18-4791-A02F-8B3DB1A350C0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11639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</xdr:row>
      <xdr:rowOff>0</xdr:rowOff>
    </xdr:from>
    <xdr:ext cx="304800" cy="548217"/>
    <xdr:sp macro="" textlink="">
      <xdr:nvSpPr>
        <xdr:cNvPr id="59" name="AutoShape 1" descr="Obrok, s katerim odplačujete kredit">
          <a:extLst>
            <a:ext uri="{FF2B5EF4-FFF2-40B4-BE49-F238E27FC236}">
              <a16:creationId xmlns:a16="http://schemas.microsoft.com/office/drawing/2014/main" id="{27AA4B20-8345-4A70-B789-CC93484E8F7F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118300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62</xdr:row>
      <xdr:rowOff>0</xdr:rowOff>
    </xdr:from>
    <xdr:ext cx="304800" cy="548217"/>
    <xdr:sp macro="" textlink="">
      <xdr:nvSpPr>
        <xdr:cNvPr id="60" name="AutoShape 1" descr="Obrok, s katerim odplačujete kredit">
          <a:extLst>
            <a:ext uri="{FF2B5EF4-FFF2-40B4-BE49-F238E27FC236}">
              <a16:creationId xmlns:a16="http://schemas.microsoft.com/office/drawing/2014/main" id="{8AD73DDA-1E19-4885-9177-816E12626413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12020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63</xdr:row>
      <xdr:rowOff>0</xdr:rowOff>
    </xdr:from>
    <xdr:ext cx="304800" cy="548217"/>
    <xdr:sp macro="" textlink="">
      <xdr:nvSpPr>
        <xdr:cNvPr id="61" name="AutoShape 1" descr="Obrok, s katerim odplačujete kredit">
          <a:extLst>
            <a:ext uri="{FF2B5EF4-FFF2-40B4-BE49-F238E27FC236}">
              <a16:creationId xmlns:a16="http://schemas.microsoft.com/office/drawing/2014/main" id="{989C2E12-7E50-45C6-9996-39E30F5FF021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122110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64</xdr:row>
      <xdr:rowOff>0</xdr:rowOff>
    </xdr:from>
    <xdr:ext cx="304800" cy="548217"/>
    <xdr:sp macro="" textlink="">
      <xdr:nvSpPr>
        <xdr:cNvPr id="62" name="AutoShape 1" descr="Obrok, s katerim odplačujete kredit">
          <a:extLst>
            <a:ext uri="{FF2B5EF4-FFF2-40B4-BE49-F238E27FC236}">
              <a16:creationId xmlns:a16="http://schemas.microsoft.com/office/drawing/2014/main" id="{D7B1A14F-3EFA-4363-8851-4C271C05E680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12401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65</xdr:row>
      <xdr:rowOff>0</xdr:rowOff>
    </xdr:from>
    <xdr:ext cx="304800" cy="548217"/>
    <xdr:sp macro="" textlink="">
      <xdr:nvSpPr>
        <xdr:cNvPr id="63" name="AutoShape 1" descr="Obrok, s katerim odplačujete kredit">
          <a:extLst>
            <a:ext uri="{FF2B5EF4-FFF2-40B4-BE49-F238E27FC236}">
              <a16:creationId xmlns:a16="http://schemas.microsoft.com/office/drawing/2014/main" id="{F7800B79-DFBC-4780-A69F-619854509111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125920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304800" cy="548217"/>
    <xdr:sp macro="" textlink="">
      <xdr:nvSpPr>
        <xdr:cNvPr id="64" name="AutoShape 1" descr="Obrok, s katerim odplačujete kredit">
          <a:extLst>
            <a:ext uri="{FF2B5EF4-FFF2-40B4-BE49-F238E27FC236}">
              <a16:creationId xmlns:a16="http://schemas.microsoft.com/office/drawing/2014/main" id="{C9F88D6D-D793-4EAD-86E4-E1722466AAFF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12782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67</xdr:row>
      <xdr:rowOff>0</xdr:rowOff>
    </xdr:from>
    <xdr:ext cx="304800" cy="548217"/>
    <xdr:sp macro="" textlink="">
      <xdr:nvSpPr>
        <xdr:cNvPr id="65" name="AutoShape 1" descr="Obrok, s katerim odplačujete kredit">
          <a:extLst>
            <a:ext uri="{FF2B5EF4-FFF2-40B4-BE49-F238E27FC236}">
              <a16:creationId xmlns:a16="http://schemas.microsoft.com/office/drawing/2014/main" id="{7876548D-81F5-4706-8558-8B01FC0E87AB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129730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68</xdr:row>
      <xdr:rowOff>0</xdr:rowOff>
    </xdr:from>
    <xdr:ext cx="304800" cy="548217"/>
    <xdr:sp macro="" textlink="">
      <xdr:nvSpPr>
        <xdr:cNvPr id="66" name="AutoShape 1" descr="Obrok, s katerim odplačujete kredit">
          <a:extLst>
            <a:ext uri="{FF2B5EF4-FFF2-40B4-BE49-F238E27FC236}">
              <a16:creationId xmlns:a16="http://schemas.microsoft.com/office/drawing/2014/main" id="{52D17651-5D8D-4BD5-9CF0-477858BE0910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13163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69</xdr:row>
      <xdr:rowOff>0</xdr:rowOff>
    </xdr:from>
    <xdr:ext cx="304800" cy="548217"/>
    <xdr:sp macro="" textlink="">
      <xdr:nvSpPr>
        <xdr:cNvPr id="67" name="AutoShape 1" descr="Obrok, s katerim odplačujete kredit">
          <a:extLst>
            <a:ext uri="{FF2B5EF4-FFF2-40B4-BE49-F238E27FC236}">
              <a16:creationId xmlns:a16="http://schemas.microsoft.com/office/drawing/2014/main" id="{2A866F9A-0C41-49A0-860D-E8EB84A8F534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133540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70</xdr:row>
      <xdr:rowOff>0</xdr:rowOff>
    </xdr:from>
    <xdr:ext cx="304800" cy="548217"/>
    <xdr:sp macro="" textlink="">
      <xdr:nvSpPr>
        <xdr:cNvPr id="68" name="AutoShape 1" descr="Obrok, s katerim odplačujete kredit">
          <a:extLst>
            <a:ext uri="{FF2B5EF4-FFF2-40B4-BE49-F238E27FC236}">
              <a16:creationId xmlns:a16="http://schemas.microsoft.com/office/drawing/2014/main" id="{CFA98A33-C301-4E0F-91E9-034D90EE29E2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13544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71</xdr:row>
      <xdr:rowOff>0</xdr:rowOff>
    </xdr:from>
    <xdr:ext cx="304800" cy="548217"/>
    <xdr:sp macro="" textlink="">
      <xdr:nvSpPr>
        <xdr:cNvPr id="69" name="AutoShape 1" descr="Obrok, s katerim odplačujete kredit">
          <a:extLst>
            <a:ext uri="{FF2B5EF4-FFF2-40B4-BE49-F238E27FC236}">
              <a16:creationId xmlns:a16="http://schemas.microsoft.com/office/drawing/2014/main" id="{AAEE1BE2-9EB3-44FA-9815-09198FB4E1D7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137350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72</xdr:row>
      <xdr:rowOff>0</xdr:rowOff>
    </xdr:from>
    <xdr:ext cx="304800" cy="548217"/>
    <xdr:sp macro="" textlink="">
      <xdr:nvSpPr>
        <xdr:cNvPr id="70" name="AutoShape 1" descr="Obrok, s katerim odplačujete kredit">
          <a:extLst>
            <a:ext uri="{FF2B5EF4-FFF2-40B4-BE49-F238E27FC236}">
              <a16:creationId xmlns:a16="http://schemas.microsoft.com/office/drawing/2014/main" id="{78B6EEB4-9E8B-4533-B191-8B48D665EB58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13925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73</xdr:row>
      <xdr:rowOff>0</xdr:rowOff>
    </xdr:from>
    <xdr:ext cx="304800" cy="548217"/>
    <xdr:sp macro="" textlink="">
      <xdr:nvSpPr>
        <xdr:cNvPr id="71" name="AutoShape 1" descr="Obrok, s katerim odplačujete kredit">
          <a:extLst>
            <a:ext uri="{FF2B5EF4-FFF2-40B4-BE49-F238E27FC236}">
              <a16:creationId xmlns:a16="http://schemas.microsoft.com/office/drawing/2014/main" id="{2B97AC45-9307-46A1-8F2E-3577F10CDAD8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141160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</xdr:row>
      <xdr:rowOff>0</xdr:rowOff>
    </xdr:from>
    <xdr:ext cx="304800" cy="548217"/>
    <xdr:sp macro="" textlink="">
      <xdr:nvSpPr>
        <xdr:cNvPr id="72" name="AutoShape 1" descr="Obrok, s katerim odplačujete kredit">
          <a:extLst>
            <a:ext uri="{FF2B5EF4-FFF2-40B4-BE49-F238E27FC236}">
              <a16:creationId xmlns:a16="http://schemas.microsoft.com/office/drawing/2014/main" id="{0B1D05D9-0F16-4EDF-BBEF-7C73AD9F214D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14306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</xdr:row>
      <xdr:rowOff>0</xdr:rowOff>
    </xdr:from>
    <xdr:ext cx="304800" cy="548217"/>
    <xdr:sp macro="" textlink="">
      <xdr:nvSpPr>
        <xdr:cNvPr id="73" name="AutoShape 1" descr="Obrok, s katerim odplačujete kredit">
          <a:extLst>
            <a:ext uri="{FF2B5EF4-FFF2-40B4-BE49-F238E27FC236}">
              <a16:creationId xmlns:a16="http://schemas.microsoft.com/office/drawing/2014/main" id="{73048F7F-A4C3-44A1-9300-40AB1752BD87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144970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</xdr:row>
      <xdr:rowOff>0</xdr:rowOff>
    </xdr:from>
    <xdr:ext cx="304800" cy="548217"/>
    <xdr:sp macro="" textlink="">
      <xdr:nvSpPr>
        <xdr:cNvPr id="74" name="AutoShape 1" descr="Obrok, s katerim odplačujete kredit">
          <a:extLst>
            <a:ext uri="{FF2B5EF4-FFF2-40B4-BE49-F238E27FC236}">
              <a16:creationId xmlns:a16="http://schemas.microsoft.com/office/drawing/2014/main" id="{7670C1E7-4F9C-49E0-934D-627F171FE08C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14687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</xdr:row>
      <xdr:rowOff>0</xdr:rowOff>
    </xdr:from>
    <xdr:ext cx="304800" cy="548217"/>
    <xdr:sp macro="" textlink="">
      <xdr:nvSpPr>
        <xdr:cNvPr id="75" name="AutoShape 1" descr="Obrok, s katerim odplačujete kredit">
          <a:extLst>
            <a:ext uri="{FF2B5EF4-FFF2-40B4-BE49-F238E27FC236}">
              <a16:creationId xmlns:a16="http://schemas.microsoft.com/office/drawing/2014/main" id="{5013F4C6-2AE0-4D1D-AFD4-A4BB4F96B32B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148780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78</xdr:row>
      <xdr:rowOff>0</xdr:rowOff>
    </xdr:from>
    <xdr:ext cx="304800" cy="548217"/>
    <xdr:sp macro="" textlink="">
      <xdr:nvSpPr>
        <xdr:cNvPr id="76" name="AutoShape 1" descr="Obrok, s katerim odplačujete kredit">
          <a:extLst>
            <a:ext uri="{FF2B5EF4-FFF2-40B4-BE49-F238E27FC236}">
              <a16:creationId xmlns:a16="http://schemas.microsoft.com/office/drawing/2014/main" id="{3244C184-375D-4959-A103-45D869C4BB28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15068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79</xdr:row>
      <xdr:rowOff>0</xdr:rowOff>
    </xdr:from>
    <xdr:ext cx="304800" cy="548217"/>
    <xdr:sp macro="" textlink="">
      <xdr:nvSpPr>
        <xdr:cNvPr id="77" name="AutoShape 1" descr="Obrok, s katerim odplačujete kredit">
          <a:extLst>
            <a:ext uri="{FF2B5EF4-FFF2-40B4-BE49-F238E27FC236}">
              <a16:creationId xmlns:a16="http://schemas.microsoft.com/office/drawing/2014/main" id="{1EF27F64-A1D8-48C1-9004-322122D02CEC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152590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80</xdr:row>
      <xdr:rowOff>0</xdr:rowOff>
    </xdr:from>
    <xdr:ext cx="304800" cy="548217"/>
    <xdr:sp macro="" textlink="">
      <xdr:nvSpPr>
        <xdr:cNvPr id="78" name="AutoShape 1" descr="Obrok, s katerim odplačujete kredit">
          <a:extLst>
            <a:ext uri="{FF2B5EF4-FFF2-40B4-BE49-F238E27FC236}">
              <a16:creationId xmlns:a16="http://schemas.microsoft.com/office/drawing/2014/main" id="{102B0485-26C1-4545-8A2B-DF8561D25AF0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15449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548217"/>
    <xdr:sp macro="" textlink="">
      <xdr:nvSpPr>
        <xdr:cNvPr id="79" name="AutoShape 1" descr="Obrok, s katerim odplačujete kredit">
          <a:extLst>
            <a:ext uri="{FF2B5EF4-FFF2-40B4-BE49-F238E27FC236}">
              <a16:creationId xmlns:a16="http://schemas.microsoft.com/office/drawing/2014/main" id="{C3A9C331-9EE5-4220-AD22-19AA60084C3B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156400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82</xdr:row>
      <xdr:rowOff>0</xdr:rowOff>
    </xdr:from>
    <xdr:ext cx="304800" cy="548217"/>
    <xdr:sp macro="" textlink="">
      <xdr:nvSpPr>
        <xdr:cNvPr id="80" name="AutoShape 1" descr="Obrok, s katerim odplačujete kredit">
          <a:extLst>
            <a:ext uri="{FF2B5EF4-FFF2-40B4-BE49-F238E27FC236}">
              <a16:creationId xmlns:a16="http://schemas.microsoft.com/office/drawing/2014/main" id="{E13814E9-74D8-4AA0-BB8D-C07F8C2EBB08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15830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548217"/>
    <xdr:sp macro="" textlink="">
      <xdr:nvSpPr>
        <xdr:cNvPr id="81" name="AutoShape 1" descr="Obrok, s katerim odplačujete kredit">
          <a:extLst>
            <a:ext uri="{FF2B5EF4-FFF2-40B4-BE49-F238E27FC236}">
              <a16:creationId xmlns:a16="http://schemas.microsoft.com/office/drawing/2014/main" id="{9A31D095-5243-4029-9972-B4BC261043A7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160210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84</xdr:row>
      <xdr:rowOff>0</xdr:rowOff>
    </xdr:from>
    <xdr:ext cx="304800" cy="548217"/>
    <xdr:sp macro="" textlink="">
      <xdr:nvSpPr>
        <xdr:cNvPr id="82" name="AutoShape 1" descr="Obrok, s katerim odplačujete kredit">
          <a:extLst>
            <a:ext uri="{FF2B5EF4-FFF2-40B4-BE49-F238E27FC236}">
              <a16:creationId xmlns:a16="http://schemas.microsoft.com/office/drawing/2014/main" id="{EEDEB30A-391A-4E5D-B98B-EB521FC732C8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16211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85</xdr:row>
      <xdr:rowOff>0</xdr:rowOff>
    </xdr:from>
    <xdr:ext cx="304800" cy="548217"/>
    <xdr:sp macro="" textlink="">
      <xdr:nvSpPr>
        <xdr:cNvPr id="83" name="AutoShape 1" descr="Obrok, s katerim odplačujete kredit">
          <a:extLst>
            <a:ext uri="{FF2B5EF4-FFF2-40B4-BE49-F238E27FC236}">
              <a16:creationId xmlns:a16="http://schemas.microsoft.com/office/drawing/2014/main" id="{5D14E462-BD6D-41BC-9191-AE2D89C6754D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164020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86</xdr:row>
      <xdr:rowOff>0</xdr:rowOff>
    </xdr:from>
    <xdr:ext cx="304800" cy="548217"/>
    <xdr:sp macro="" textlink="">
      <xdr:nvSpPr>
        <xdr:cNvPr id="84" name="AutoShape 1" descr="Obrok, s katerim odplačujete kredit">
          <a:extLst>
            <a:ext uri="{FF2B5EF4-FFF2-40B4-BE49-F238E27FC236}">
              <a16:creationId xmlns:a16="http://schemas.microsoft.com/office/drawing/2014/main" id="{3210E050-DECC-4ABF-B6D2-6C541CCB2775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16592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87</xdr:row>
      <xdr:rowOff>0</xdr:rowOff>
    </xdr:from>
    <xdr:ext cx="304800" cy="548217"/>
    <xdr:sp macro="" textlink="">
      <xdr:nvSpPr>
        <xdr:cNvPr id="85" name="AutoShape 1" descr="Obrok, s katerim odplačujete kredit">
          <a:extLst>
            <a:ext uri="{FF2B5EF4-FFF2-40B4-BE49-F238E27FC236}">
              <a16:creationId xmlns:a16="http://schemas.microsoft.com/office/drawing/2014/main" id="{EAFC011E-2026-43A7-B11C-404C5BA09419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167830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88</xdr:row>
      <xdr:rowOff>0</xdr:rowOff>
    </xdr:from>
    <xdr:ext cx="304800" cy="548217"/>
    <xdr:sp macro="" textlink="">
      <xdr:nvSpPr>
        <xdr:cNvPr id="86" name="AutoShape 1" descr="Obrok, s katerim odplačujete kredit">
          <a:extLst>
            <a:ext uri="{FF2B5EF4-FFF2-40B4-BE49-F238E27FC236}">
              <a16:creationId xmlns:a16="http://schemas.microsoft.com/office/drawing/2014/main" id="{9C588B8B-11E3-4393-A4E1-18E159EA62EB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16973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89</xdr:row>
      <xdr:rowOff>0</xdr:rowOff>
    </xdr:from>
    <xdr:ext cx="304800" cy="548217"/>
    <xdr:sp macro="" textlink="">
      <xdr:nvSpPr>
        <xdr:cNvPr id="87" name="AutoShape 1" descr="Obrok, s katerim odplačujete kredit">
          <a:extLst>
            <a:ext uri="{FF2B5EF4-FFF2-40B4-BE49-F238E27FC236}">
              <a16:creationId xmlns:a16="http://schemas.microsoft.com/office/drawing/2014/main" id="{2119C5AF-05E0-4831-AD60-DED407065310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171640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90</xdr:row>
      <xdr:rowOff>0</xdr:rowOff>
    </xdr:from>
    <xdr:ext cx="304800" cy="548217"/>
    <xdr:sp macro="" textlink="">
      <xdr:nvSpPr>
        <xdr:cNvPr id="88" name="AutoShape 1" descr="Obrok, s katerim odplačujete kredit">
          <a:extLst>
            <a:ext uri="{FF2B5EF4-FFF2-40B4-BE49-F238E27FC236}">
              <a16:creationId xmlns:a16="http://schemas.microsoft.com/office/drawing/2014/main" id="{91293833-5C97-41BB-AC8C-E5153EC90A68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17354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91</xdr:row>
      <xdr:rowOff>0</xdr:rowOff>
    </xdr:from>
    <xdr:ext cx="304800" cy="548217"/>
    <xdr:sp macro="" textlink="">
      <xdr:nvSpPr>
        <xdr:cNvPr id="89" name="AutoShape 1" descr="Obrok, s katerim odplačujete kredit">
          <a:extLst>
            <a:ext uri="{FF2B5EF4-FFF2-40B4-BE49-F238E27FC236}">
              <a16:creationId xmlns:a16="http://schemas.microsoft.com/office/drawing/2014/main" id="{1268F1CD-E937-4FEE-830A-2384B51F2911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175450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548217"/>
    <xdr:sp macro="" textlink="">
      <xdr:nvSpPr>
        <xdr:cNvPr id="90" name="AutoShape 1" descr="Obrok, s katerim odplačujete kredit">
          <a:extLst>
            <a:ext uri="{FF2B5EF4-FFF2-40B4-BE49-F238E27FC236}">
              <a16:creationId xmlns:a16="http://schemas.microsoft.com/office/drawing/2014/main" id="{459B9F71-AC7C-4161-A2E2-B4D7068C0601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17735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93</xdr:row>
      <xdr:rowOff>0</xdr:rowOff>
    </xdr:from>
    <xdr:ext cx="304800" cy="548217"/>
    <xdr:sp macro="" textlink="">
      <xdr:nvSpPr>
        <xdr:cNvPr id="91" name="AutoShape 1" descr="Obrok, s katerim odplačujete kredit">
          <a:extLst>
            <a:ext uri="{FF2B5EF4-FFF2-40B4-BE49-F238E27FC236}">
              <a16:creationId xmlns:a16="http://schemas.microsoft.com/office/drawing/2014/main" id="{B86B0A8D-A479-4F22-A8C7-8ACBC341ECCE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179260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</xdr:row>
      <xdr:rowOff>0</xdr:rowOff>
    </xdr:from>
    <xdr:ext cx="304800" cy="548217"/>
    <xdr:sp macro="" textlink="">
      <xdr:nvSpPr>
        <xdr:cNvPr id="92" name="AutoShape 1" descr="Obrok, s katerim odplačujete kredit">
          <a:extLst>
            <a:ext uri="{FF2B5EF4-FFF2-40B4-BE49-F238E27FC236}">
              <a16:creationId xmlns:a16="http://schemas.microsoft.com/office/drawing/2014/main" id="{E55D8625-B02A-4293-AF56-D61E07BDCC44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18116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</xdr:row>
      <xdr:rowOff>0</xdr:rowOff>
    </xdr:from>
    <xdr:ext cx="304800" cy="548217"/>
    <xdr:sp macro="" textlink="">
      <xdr:nvSpPr>
        <xdr:cNvPr id="93" name="AutoShape 1" descr="Obrok, s katerim odplačujete kredit">
          <a:extLst>
            <a:ext uri="{FF2B5EF4-FFF2-40B4-BE49-F238E27FC236}">
              <a16:creationId xmlns:a16="http://schemas.microsoft.com/office/drawing/2014/main" id="{3F69B67A-59BE-4ACA-8E00-53FDA8A20985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183070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</xdr:row>
      <xdr:rowOff>0</xdr:rowOff>
    </xdr:from>
    <xdr:ext cx="304800" cy="548217"/>
    <xdr:sp macro="" textlink="">
      <xdr:nvSpPr>
        <xdr:cNvPr id="94" name="AutoShape 1" descr="Obrok, s katerim odplačujete kredit">
          <a:extLst>
            <a:ext uri="{FF2B5EF4-FFF2-40B4-BE49-F238E27FC236}">
              <a16:creationId xmlns:a16="http://schemas.microsoft.com/office/drawing/2014/main" id="{2EB4B8CC-984E-4723-8793-ED8BB5E49724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18497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97</xdr:row>
      <xdr:rowOff>0</xdr:rowOff>
    </xdr:from>
    <xdr:ext cx="304800" cy="548217"/>
    <xdr:sp macro="" textlink="">
      <xdr:nvSpPr>
        <xdr:cNvPr id="95" name="AutoShape 1" descr="Obrok, s katerim odplačujete kredit">
          <a:extLst>
            <a:ext uri="{FF2B5EF4-FFF2-40B4-BE49-F238E27FC236}">
              <a16:creationId xmlns:a16="http://schemas.microsoft.com/office/drawing/2014/main" id="{F6126016-0FF2-4E3B-B989-02FC8AD8E9AA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186880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98</xdr:row>
      <xdr:rowOff>0</xdr:rowOff>
    </xdr:from>
    <xdr:ext cx="304800" cy="548217"/>
    <xdr:sp macro="" textlink="">
      <xdr:nvSpPr>
        <xdr:cNvPr id="96" name="AutoShape 1" descr="Obrok, s katerim odplačujete kredit">
          <a:extLst>
            <a:ext uri="{FF2B5EF4-FFF2-40B4-BE49-F238E27FC236}">
              <a16:creationId xmlns:a16="http://schemas.microsoft.com/office/drawing/2014/main" id="{A06D6C3B-5062-4249-84E8-DFAB742B3EC2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18878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48217"/>
    <xdr:sp macro="" textlink="">
      <xdr:nvSpPr>
        <xdr:cNvPr id="97" name="AutoShape 1" descr="Obrok, s katerim odplačujete kredit">
          <a:extLst>
            <a:ext uri="{FF2B5EF4-FFF2-40B4-BE49-F238E27FC236}">
              <a16:creationId xmlns:a16="http://schemas.microsoft.com/office/drawing/2014/main" id="{00F97D28-2A1A-4F70-B835-3E2FF32D64F2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190690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</xdr:row>
      <xdr:rowOff>0</xdr:rowOff>
    </xdr:from>
    <xdr:ext cx="304800" cy="548217"/>
    <xdr:sp macro="" textlink="">
      <xdr:nvSpPr>
        <xdr:cNvPr id="98" name="AutoShape 1" descr="Obrok, s katerim odplačujete kredit">
          <a:extLst>
            <a:ext uri="{FF2B5EF4-FFF2-40B4-BE49-F238E27FC236}">
              <a16:creationId xmlns:a16="http://schemas.microsoft.com/office/drawing/2014/main" id="{5B511496-F1E5-4D28-B361-31D3D4E79219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19259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</xdr:row>
      <xdr:rowOff>0</xdr:rowOff>
    </xdr:from>
    <xdr:ext cx="304800" cy="548217"/>
    <xdr:sp macro="" textlink="">
      <xdr:nvSpPr>
        <xdr:cNvPr id="99" name="AutoShape 1" descr="Obrok, s katerim odplačujete kredit">
          <a:extLst>
            <a:ext uri="{FF2B5EF4-FFF2-40B4-BE49-F238E27FC236}">
              <a16:creationId xmlns:a16="http://schemas.microsoft.com/office/drawing/2014/main" id="{F276F1B4-7C05-4459-A766-A91A6D7259D5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194500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102</xdr:row>
      <xdr:rowOff>0</xdr:rowOff>
    </xdr:from>
    <xdr:ext cx="304800" cy="548217"/>
    <xdr:sp macro="" textlink="">
      <xdr:nvSpPr>
        <xdr:cNvPr id="100" name="AutoShape 1" descr="Obrok, s katerim odplačujete kredit">
          <a:extLst>
            <a:ext uri="{FF2B5EF4-FFF2-40B4-BE49-F238E27FC236}">
              <a16:creationId xmlns:a16="http://schemas.microsoft.com/office/drawing/2014/main" id="{77D5468C-E718-4AE1-A88D-AE1A885BCF1C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19640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103</xdr:row>
      <xdr:rowOff>0</xdr:rowOff>
    </xdr:from>
    <xdr:ext cx="304800" cy="548217"/>
    <xdr:sp macro="" textlink="">
      <xdr:nvSpPr>
        <xdr:cNvPr id="101" name="AutoShape 1" descr="Obrok, s katerim odplačujete kredit">
          <a:extLst>
            <a:ext uri="{FF2B5EF4-FFF2-40B4-BE49-F238E27FC236}">
              <a16:creationId xmlns:a16="http://schemas.microsoft.com/office/drawing/2014/main" id="{E71FE3DF-1038-450F-87BA-3AF6CB4AD7D8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198310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104</xdr:row>
      <xdr:rowOff>0</xdr:rowOff>
    </xdr:from>
    <xdr:ext cx="304800" cy="548217"/>
    <xdr:sp macro="" textlink="">
      <xdr:nvSpPr>
        <xdr:cNvPr id="102" name="AutoShape 1" descr="Obrok, s katerim odplačujete kredit">
          <a:extLst>
            <a:ext uri="{FF2B5EF4-FFF2-40B4-BE49-F238E27FC236}">
              <a16:creationId xmlns:a16="http://schemas.microsoft.com/office/drawing/2014/main" id="{643CE0E6-F4BF-4A33-98E6-5F91DB8556C4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20021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105</xdr:row>
      <xdr:rowOff>0</xdr:rowOff>
    </xdr:from>
    <xdr:ext cx="304800" cy="548217"/>
    <xdr:sp macro="" textlink="">
      <xdr:nvSpPr>
        <xdr:cNvPr id="103" name="AutoShape 1" descr="Obrok, s katerim odplačujete kredit">
          <a:extLst>
            <a:ext uri="{FF2B5EF4-FFF2-40B4-BE49-F238E27FC236}">
              <a16:creationId xmlns:a16="http://schemas.microsoft.com/office/drawing/2014/main" id="{AC145E1F-E848-44DC-A256-3F0A7DA05B60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202120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106</xdr:row>
      <xdr:rowOff>0</xdr:rowOff>
    </xdr:from>
    <xdr:ext cx="304800" cy="548217"/>
    <xdr:sp macro="" textlink="">
      <xdr:nvSpPr>
        <xdr:cNvPr id="104" name="AutoShape 1" descr="Obrok, s katerim odplačujete kredit">
          <a:extLst>
            <a:ext uri="{FF2B5EF4-FFF2-40B4-BE49-F238E27FC236}">
              <a16:creationId xmlns:a16="http://schemas.microsoft.com/office/drawing/2014/main" id="{AAD98CC5-E9E4-4EAF-85A8-081ADEBEEB69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20402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107</xdr:row>
      <xdr:rowOff>0</xdr:rowOff>
    </xdr:from>
    <xdr:ext cx="304800" cy="548217"/>
    <xdr:sp macro="" textlink="">
      <xdr:nvSpPr>
        <xdr:cNvPr id="105" name="AutoShape 1" descr="Obrok, s katerim odplačujete kredit">
          <a:extLst>
            <a:ext uri="{FF2B5EF4-FFF2-40B4-BE49-F238E27FC236}">
              <a16:creationId xmlns:a16="http://schemas.microsoft.com/office/drawing/2014/main" id="{702D5F47-AD6D-4DA3-BE3E-6AF1731332BF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205930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108</xdr:row>
      <xdr:rowOff>0</xdr:rowOff>
    </xdr:from>
    <xdr:ext cx="304800" cy="548217"/>
    <xdr:sp macro="" textlink="">
      <xdr:nvSpPr>
        <xdr:cNvPr id="106" name="AutoShape 1" descr="Obrok, s katerim odplačujete kredit">
          <a:extLst>
            <a:ext uri="{FF2B5EF4-FFF2-40B4-BE49-F238E27FC236}">
              <a16:creationId xmlns:a16="http://schemas.microsoft.com/office/drawing/2014/main" id="{440F85D4-A394-4E4D-8AE0-90226431E9B3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20783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109</xdr:row>
      <xdr:rowOff>0</xdr:rowOff>
    </xdr:from>
    <xdr:ext cx="304800" cy="548217"/>
    <xdr:sp macro="" textlink="">
      <xdr:nvSpPr>
        <xdr:cNvPr id="107" name="AutoShape 1" descr="Obrok, s katerim odplačujete kredit">
          <a:extLst>
            <a:ext uri="{FF2B5EF4-FFF2-40B4-BE49-F238E27FC236}">
              <a16:creationId xmlns:a16="http://schemas.microsoft.com/office/drawing/2014/main" id="{F06707FC-ADF3-4ADF-82F6-D813E7522FB3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209740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304800" cy="548217"/>
    <xdr:sp macro="" textlink="">
      <xdr:nvSpPr>
        <xdr:cNvPr id="108" name="AutoShape 1" descr="Obrok, s katerim odplačujete kredit">
          <a:extLst>
            <a:ext uri="{FF2B5EF4-FFF2-40B4-BE49-F238E27FC236}">
              <a16:creationId xmlns:a16="http://schemas.microsoft.com/office/drawing/2014/main" id="{0F20ED51-AEF6-4892-A9AB-5A1DF6BC1A0F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21164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111</xdr:row>
      <xdr:rowOff>0</xdr:rowOff>
    </xdr:from>
    <xdr:ext cx="304800" cy="548217"/>
    <xdr:sp macro="" textlink="">
      <xdr:nvSpPr>
        <xdr:cNvPr id="109" name="AutoShape 1" descr="Obrok, s katerim odplačujete kredit">
          <a:extLst>
            <a:ext uri="{FF2B5EF4-FFF2-40B4-BE49-F238E27FC236}">
              <a16:creationId xmlns:a16="http://schemas.microsoft.com/office/drawing/2014/main" id="{BF87D4BA-832F-4AEE-BAF8-D8A3788D5FC9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213550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112</xdr:row>
      <xdr:rowOff>0</xdr:rowOff>
    </xdr:from>
    <xdr:ext cx="304800" cy="548217"/>
    <xdr:sp macro="" textlink="">
      <xdr:nvSpPr>
        <xdr:cNvPr id="110" name="AutoShape 1" descr="Obrok, s katerim odplačujete kredit">
          <a:extLst>
            <a:ext uri="{FF2B5EF4-FFF2-40B4-BE49-F238E27FC236}">
              <a16:creationId xmlns:a16="http://schemas.microsoft.com/office/drawing/2014/main" id="{574FCC78-DBE5-4133-9CAD-632733865692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21545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113</xdr:row>
      <xdr:rowOff>0</xdr:rowOff>
    </xdr:from>
    <xdr:ext cx="304800" cy="548217"/>
    <xdr:sp macro="" textlink="">
      <xdr:nvSpPr>
        <xdr:cNvPr id="111" name="AutoShape 1" descr="Obrok, s katerim odplačujete kredit">
          <a:extLst>
            <a:ext uri="{FF2B5EF4-FFF2-40B4-BE49-F238E27FC236}">
              <a16:creationId xmlns:a16="http://schemas.microsoft.com/office/drawing/2014/main" id="{87287097-665B-4864-9C1D-0255CEF0A959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217360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114</xdr:row>
      <xdr:rowOff>0</xdr:rowOff>
    </xdr:from>
    <xdr:ext cx="304800" cy="548217"/>
    <xdr:sp macro="" textlink="">
      <xdr:nvSpPr>
        <xdr:cNvPr id="112" name="AutoShape 1" descr="Obrok, s katerim odplačujete kredit">
          <a:extLst>
            <a:ext uri="{FF2B5EF4-FFF2-40B4-BE49-F238E27FC236}">
              <a16:creationId xmlns:a16="http://schemas.microsoft.com/office/drawing/2014/main" id="{025F662B-7197-42B7-B913-DB1E529FA39F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21926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115</xdr:row>
      <xdr:rowOff>0</xdr:rowOff>
    </xdr:from>
    <xdr:ext cx="304800" cy="548217"/>
    <xdr:sp macro="" textlink="">
      <xdr:nvSpPr>
        <xdr:cNvPr id="113" name="AutoShape 1" descr="Obrok, s katerim odplačujete kredit">
          <a:extLst>
            <a:ext uri="{FF2B5EF4-FFF2-40B4-BE49-F238E27FC236}">
              <a16:creationId xmlns:a16="http://schemas.microsoft.com/office/drawing/2014/main" id="{FBF969E6-E40F-4A8C-83E6-18F002BA6806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221170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116</xdr:row>
      <xdr:rowOff>0</xdr:rowOff>
    </xdr:from>
    <xdr:ext cx="304800" cy="548217"/>
    <xdr:sp macro="" textlink="">
      <xdr:nvSpPr>
        <xdr:cNvPr id="114" name="AutoShape 1" descr="Obrok, s katerim odplačujete kredit">
          <a:extLst>
            <a:ext uri="{FF2B5EF4-FFF2-40B4-BE49-F238E27FC236}">
              <a16:creationId xmlns:a16="http://schemas.microsoft.com/office/drawing/2014/main" id="{3DB3831E-FDD7-471E-8EDE-E66426FC9A63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22307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117</xdr:row>
      <xdr:rowOff>0</xdr:rowOff>
    </xdr:from>
    <xdr:ext cx="304800" cy="548217"/>
    <xdr:sp macro="" textlink="">
      <xdr:nvSpPr>
        <xdr:cNvPr id="115" name="AutoShape 1" descr="Obrok, s katerim odplačujete kredit">
          <a:extLst>
            <a:ext uri="{FF2B5EF4-FFF2-40B4-BE49-F238E27FC236}">
              <a16:creationId xmlns:a16="http://schemas.microsoft.com/office/drawing/2014/main" id="{3B103E7A-35D0-4A32-9F1E-964D44F1778C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224980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118</xdr:row>
      <xdr:rowOff>0</xdr:rowOff>
    </xdr:from>
    <xdr:ext cx="304800" cy="548217"/>
    <xdr:sp macro="" textlink="">
      <xdr:nvSpPr>
        <xdr:cNvPr id="116" name="AutoShape 1" descr="Obrok, s katerim odplačujete kredit">
          <a:extLst>
            <a:ext uri="{FF2B5EF4-FFF2-40B4-BE49-F238E27FC236}">
              <a16:creationId xmlns:a16="http://schemas.microsoft.com/office/drawing/2014/main" id="{EDF2199E-0911-4B10-80B7-3DC1A60FD76F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22688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119</xdr:row>
      <xdr:rowOff>0</xdr:rowOff>
    </xdr:from>
    <xdr:ext cx="304800" cy="548217"/>
    <xdr:sp macro="" textlink="">
      <xdr:nvSpPr>
        <xdr:cNvPr id="117" name="AutoShape 1" descr="Obrok, s katerim odplačujete kredit">
          <a:extLst>
            <a:ext uri="{FF2B5EF4-FFF2-40B4-BE49-F238E27FC236}">
              <a16:creationId xmlns:a16="http://schemas.microsoft.com/office/drawing/2014/main" id="{EBE26623-9723-49DB-830E-B65220348213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228790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120</xdr:row>
      <xdr:rowOff>0</xdr:rowOff>
    </xdr:from>
    <xdr:ext cx="304800" cy="548217"/>
    <xdr:sp macro="" textlink="">
      <xdr:nvSpPr>
        <xdr:cNvPr id="118" name="AutoShape 1" descr="Obrok, s katerim odplačujete kredit">
          <a:extLst>
            <a:ext uri="{FF2B5EF4-FFF2-40B4-BE49-F238E27FC236}">
              <a16:creationId xmlns:a16="http://schemas.microsoft.com/office/drawing/2014/main" id="{60467254-AED2-45F0-8407-17092E4B7552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23069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121</xdr:row>
      <xdr:rowOff>0</xdr:rowOff>
    </xdr:from>
    <xdr:ext cx="304800" cy="548217"/>
    <xdr:sp macro="" textlink="">
      <xdr:nvSpPr>
        <xdr:cNvPr id="119" name="AutoShape 1" descr="Obrok, s katerim odplačujete kredit">
          <a:extLst>
            <a:ext uri="{FF2B5EF4-FFF2-40B4-BE49-F238E27FC236}">
              <a16:creationId xmlns:a16="http://schemas.microsoft.com/office/drawing/2014/main" id="{923DB885-00AB-48FC-8E76-065A91502921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232600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48217"/>
    <xdr:sp macro="" textlink="">
      <xdr:nvSpPr>
        <xdr:cNvPr id="120" name="AutoShape 1" descr="Obrok, s katerim odplačujete kredit">
          <a:extLst>
            <a:ext uri="{FF2B5EF4-FFF2-40B4-BE49-F238E27FC236}">
              <a16:creationId xmlns:a16="http://schemas.microsoft.com/office/drawing/2014/main" id="{5F644C35-E2D4-41A0-8A53-A1640B2DA960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23450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123</xdr:row>
      <xdr:rowOff>0</xdr:rowOff>
    </xdr:from>
    <xdr:ext cx="304800" cy="548217"/>
    <xdr:sp macro="" textlink="">
      <xdr:nvSpPr>
        <xdr:cNvPr id="121" name="AutoShape 1" descr="Obrok, s katerim odplačujete kredit">
          <a:extLst>
            <a:ext uri="{FF2B5EF4-FFF2-40B4-BE49-F238E27FC236}">
              <a16:creationId xmlns:a16="http://schemas.microsoft.com/office/drawing/2014/main" id="{5AFB8A66-C3EC-462F-BBA1-6583484104A4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236410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48217"/>
    <xdr:sp macro="" textlink="">
      <xdr:nvSpPr>
        <xdr:cNvPr id="122" name="AutoShape 1" descr="Obrok, s katerim odplačujete kredit">
          <a:extLst>
            <a:ext uri="{FF2B5EF4-FFF2-40B4-BE49-F238E27FC236}">
              <a16:creationId xmlns:a16="http://schemas.microsoft.com/office/drawing/2014/main" id="{4E50ABAF-A71C-453A-AB34-75608420B0E8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23831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125</xdr:row>
      <xdr:rowOff>0</xdr:rowOff>
    </xdr:from>
    <xdr:ext cx="304800" cy="548217"/>
    <xdr:sp macro="" textlink="">
      <xdr:nvSpPr>
        <xdr:cNvPr id="123" name="AutoShape 1" descr="Obrok, s katerim odplačujete kredit">
          <a:extLst>
            <a:ext uri="{FF2B5EF4-FFF2-40B4-BE49-F238E27FC236}">
              <a16:creationId xmlns:a16="http://schemas.microsoft.com/office/drawing/2014/main" id="{FE21EECF-E926-4235-AEF8-9A96D37E83B3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240220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126</xdr:row>
      <xdr:rowOff>0</xdr:rowOff>
    </xdr:from>
    <xdr:ext cx="304800" cy="548217"/>
    <xdr:sp macro="" textlink="">
      <xdr:nvSpPr>
        <xdr:cNvPr id="124" name="AutoShape 1" descr="Obrok, s katerim odplačujete kredit">
          <a:extLst>
            <a:ext uri="{FF2B5EF4-FFF2-40B4-BE49-F238E27FC236}">
              <a16:creationId xmlns:a16="http://schemas.microsoft.com/office/drawing/2014/main" id="{9214ADC9-5F91-4C89-A890-5C426F4175D0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24212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127</xdr:row>
      <xdr:rowOff>0</xdr:rowOff>
    </xdr:from>
    <xdr:ext cx="304800" cy="548217"/>
    <xdr:sp macro="" textlink="">
      <xdr:nvSpPr>
        <xdr:cNvPr id="125" name="AutoShape 1" descr="Obrok, s katerim odplačujete kredit">
          <a:extLst>
            <a:ext uri="{FF2B5EF4-FFF2-40B4-BE49-F238E27FC236}">
              <a16:creationId xmlns:a16="http://schemas.microsoft.com/office/drawing/2014/main" id="{CE68A8BF-2450-4943-B860-F98C426E9BF2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244030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128</xdr:row>
      <xdr:rowOff>0</xdr:rowOff>
    </xdr:from>
    <xdr:ext cx="304800" cy="548217"/>
    <xdr:sp macro="" textlink="">
      <xdr:nvSpPr>
        <xdr:cNvPr id="126" name="AutoShape 1" descr="Obrok, s katerim odplačujete kredit">
          <a:extLst>
            <a:ext uri="{FF2B5EF4-FFF2-40B4-BE49-F238E27FC236}">
              <a16:creationId xmlns:a16="http://schemas.microsoft.com/office/drawing/2014/main" id="{DDB801F3-A4F2-43A7-B7FA-91783269F76D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24593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129</xdr:row>
      <xdr:rowOff>0</xdr:rowOff>
    </xdr:from>
    <xdr:ext cx="304800" cy="548217"/>
    <xdr:sp macro="" textlink="">
      <xdr:nvSpPr>
        <xdr:cNvPr id="127" name="AutoShape 1" descr="Obrok, s katerim odplačujete kredit">
          <a:extLst>
            <a:ext uri="{FF2B5EF4-FFF2-40B4-BE49-F238E27FC236}">
              <a16:creationId xmlns:a16="http://schemas.microsoft.com/office/drawing/2014/main" id="{1DB7B35C-7831-4029-8E52-1FF8BF9267AD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247840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130</xdr:row>
      <xdr:rowOff>0</xdr:rowOff>
    </xdr:from>
    <xdr:ext cx="304800" cy="548217"/>
    <xdr:sp macro="" textlink="">
      <xdr:nvSpPr>
        <xdr:cNvPr id="128" name="AutoShape 1" descr="Obrok, s katerim odplačujete kredit">
          <a:extLst>
            <a:ext uri="{FF2B5EF4-FFF2-40B4-BE49-F238E27FC236}">
              <a16:creationId xmlns:a16="http://schemas.microsoft.com/office/drawing/2014/main" id="{9239BD0D-2A36-4215-BE60-0EB1E19858A2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24974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131</xdr:row>
      <xdr:rowOff>0</xdr:rowOff>
    </xdr:from>
    <xdr:ext cx="304800" cy="548217"/>
    <xdr:sp macro="" textlink="">
      <xdr:nvSpPr>
        <xdr:cNvPr id="129" name="AutoShape 1" descr="Obrok, s katerim odplačujete kredit">
          <a:extLst>
            <a:ext uri="{FF2B5EF4-FFF2-40B4-BE49-F238E27FC236}">
              <a16:creationId xmlns:a16="http://schemas.microsoft.com/office/drawing/2014/main" id="{B70BA2B3-6CBB-4C9F-999F-5178CF618E5C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251650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132</xdr:row>
      <xdr:rowOff>0</xdr:rowOff>
    </xdr:from>
    <xdr:ext cx="304800" cy="548217"/>
    <xdr:sp macro="" textlink="">
      <xdr:nvSpPr>
        <xdr:cNvPr id="130" name="AutoShape 1" descr="Obrok, s katerim odplačujete kredit">
          <a:extLst>
            <a:ext uri="{FF2B5EF4-FFF2-40B4-BE49-F238E27FC236}">
              <a16:creationId xmlns:a16="http://schemas.microsoft.com/office/drawing/2014/main" id="{69DAB8A0-4AF7-4609-97E5-F9566824B898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25355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133</xdr:row>
      <xdr:rowOff>0</xdr:rowOff>
    </xdr:from>
    <xdr:ext cx="304800" cy="548217"/>
    <xdr:sp macro="" textlink="">
      <xdr:nvSpPr>
        <xdr:cNvPr id="131" name="AutoShape 1" descr="Obrok, s katerim odplačujete kredit">
          <a:extLst>
            <a:ext uri="{FF2B5EF4-FFF2-40B4-BE49-F238E27FC236}">
              <a16:creationId xmlns:a16="http://schemas.microsoft.com/office/drawing/2014/main" id="{90FD6CC8-6790-492C-BDF3-0CDDB50C17C3}"/>
            </a:ext>
          </a:extLst>
        </xdr:cNvPr>
        <xdr:cNvSpPr>
          <a:spLocks noChangeAspect="1" noChangeArrowheads="1"/>
        </xdr:cNvSpPr>
      </xdr:nvSpPr>
      <xdr:spPr bwMode="auto">
        <a:xfrm>
          <a:off x="11096625" y="255460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548217"/>
    <xdr:sp macro="" textlink="">
      <xdr:nvSpPr>
        <xdr:cNvPr id="132" name="AutoShape 1" descr="Obrok, s katerim odplačujete kredit">
          <a:extLst>
            <a:ext uri="{FF2B5EF4-FFF2-40B4-BE49-F238E27FC236}">
              <a16:creationId xmlns:a16="http://schemas.microsoft.com/office/drawing/2014/main" id="{1F4B83B2-7714-4375-9FD9-0D1E9EEFB5AB}"/>
            </a:ext>
          </a:extLst>
        </xdr:cNvPr>
        <xdr:cNvSpPr>
          <a:spLocks noChangeAspect="1" noChangeArrowheads="1"/>
        </xdr:cNvSpPr>
      </xdr:nvSpPr>
      <xdr:spPr bwMode="auto">
        <a:xfrm>
          <a:off x="7439025" y="3238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548217"/>
    <xdr:sp macro="" textlink="">
      <xdr:nvSpPr>
        <xdr:cNvPr id="133" name="AutoShape 1" descr="Obrok, s katerim odplačujete kredit">
          <a:extLst>
            <a:ext uri="{FF2B5EF4-FFF2-40B4-BE49-F238E27FC236}">
              <a16:creationId xmlns:a16="http://schemas.microsoft.com/office/drawing/2014/main" id="{E821D344-1EEB-40BE-A777-F3FD4131C858}"/>
            </a:ext>
          </a:extLst>
        </xdr:cNvPr>
        <xdr:cNvSpPr>
          <a:spLocks noChangeAspect="1" noChangeArrowheads="1"/>
        </xdr:cNvSpPr>
      </xdr:nvSpPr>
      <xdr:spPr bwMode="auto">
        <a:xfrm>
          <a:off x="7439025" y="3638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304800" cy="548217"/>
    <xdr:sp macro="" textlink="">
      <xdr:nvSpPr>
        <xdr:cNvPr id="134" name="AutoShape 1" descr="Obrok, s katerim odplačujete kredit">
          <a:extLst>
            <a:ext uri="{FF2B5EF4-FFF2-40B4-BE49-F238E27FC236}">
              <a16:creationId xmlns:a16="http://schemas.microsoft.com/office/drawing/2014/main" id="{B727025C-F977-4AD1-ACBE-9001212DE18F}"/>
            </a:ext>
          </a:extLst>
        </xdr:cNvPr>
        <xdr:cNvSpPr>
          <a:spLocks noChangeAspect="1" noChangeArrowheads="1"/>
        </xdr:cNvSpPr>
      </xdr:nvSpPr>
      <xdr:spPr bwMode="auto">
        <a:xfrm>
          <a:off x="7439025" y="4019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548217"/>
    <xdr:sp macro="" textlink="">
      <xdr:nvSpPr>
        <xdr:cNvPr id="135" name="AutoShape 1" descr="Obrok, s katerim odplačujete kredit">
          <a:extLst>
            <a:ext uri="{FF2B5EF4-FFF2-40B4-BE49-F238E27FC236}">
              <a16:creationId xmlns:a16="http://schemas.microsoft.com/office/drawing/2014/main" id="{7FB8ED78-249F-47B9-B4BD-37F91C5B9525}"/>
            </a:ext>
          </a:extLst>
        </xdr:cNvPr>
        <xdr:cNvSpPr>
          <a:spLocks noChangeAspect="1" noChangeArrowheads="1"/>
        </xdr:cNvSpPr>
      </xdr:nvSpPr>
      <xdr:spPr bwMode="auto">
        <a:xfrm>
          <a:off x="7439025" y="4400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304800" cy="548217"/>
    <xdr:sp macro="" textlink="">
      <xdr:nvSpPr>
        <xdr:cNvPr id="136" name="AutoShape 1" descr="Obrok, s katerim odplačujete kredit">
          <a:extLst>
            <a:ext uri="{FF2B5EF4-FFF2-40B4-BE49-F238E27FC236}">
              <a16:creationId xmlns:a16="http://schemas.microsoft.com/office/drawing/2014/main" id="{0643E7EA-8CBD-4A4C-967C-75807280CDF2}"/>
            </a:ext>
          </a:extLst>
        </xdr:cNvPr>
        <xdr:cNvSpPr>
          <a:spLocks noChangeAspect="1" noChangeArrowheads="1"/>
        </xdr:cNvSpPr>
      </xdr:nvSpPr>
      <xdr:spPr bwMode="auto">
        <a:xfrm>
          <a:off x="7439025" y="4781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548217"/>
    <xdr:sp macro="" textlink="">
      <xdr:nvSpPr>
        <xdr:cNvPr id="137" name="AutoShape 1" descr="Obrok, s katerim odplačujete kredit">
          <a:extLst>
            <a:ext uri="{FF2B5EF4-FFF2-40B4-BE49-F238E27FC236}">
              <a16:creationId xmlns:a16="http://schemas.microsoft.com/office/drawing/2014/main" id="{C0B354D8-9149-416A-984B-2A0496359954}"/>
            </a:ext>
          </a:extLst>
        </xdr:cNvPr>
        <xdr:cNvSpPr>
          <a:spLocks noChangeAspect="1" noChangeArrowheads="1"/>
        </xdr:cNvSpPr>
      </xdr:nvSpPr>
      <xdr:spPr bwMode="auto">
        <a:xfrm>
          <a:off x="7439025" y="5162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548217"/>
    <xdr:sp macro="" textlink="">
      <xdr:nvSpPr>
        <xdr:cNvPr id="138" name="AutoShape 1" descr="Obrok, s katerim odplačujete kredit">
          <a:extLst>
            <a:ext uri="{FF2B5EF4-FFF2-40B4-BE49-F238E27FC236}">
              <a16:creationId xmlns:a16="http://schemas.microsoft.com/office/drawing/2014/main" id="{30C0A136-2077-4E13-B7D7-7AF4EF162751}"/>
            </a:ext>
          </a:extLst>
        </xdr:cNvPr>
        <xdr:cNvSpPr>
          <a:spLocks noChangeAspect="1" noChangeArrowheads="1"/>
        </xdr:cNvSpPr>
      </xdr:nvSpPr>
      <xdr:spPr bwMode="auto">
        <a:xfrm>
          <a:off x="7439025" y="5543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304800" cy="548217"/>
    <xdr:sp macro="" textlink="">
      <xdr:nvSpPr>
        <xdr:cNvPr id="139" name="AutoShape 1" descr="Obrok, s katerim odplačujete kredit">
          <a:extLst>
            <a:ext uri="{FF2B5EF4-FFF2-40B4-BE49-F238E27FC236}">
              <a16:creationId xmlns:a16="http://schemas.microsoft.com/office/drawing/2014/main" id="{01922CD9-9841-4F92-A457-1E6EFA67F715}"/>
            </a:ext>
          </a:extLst>
        </xdr:cNvPr>
        <xdr:cNvSpPr>
          <a:spLocks noChangeAspect="1" noChangeArrowheads="1"/>
        </xdr:cNvSpPr>
      </xdr:nvSpPr>
      <xdr:spPr bwMode="auto">
        <a:xfrm>
          <a:off x="7439025" y="5924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</xdr:row>
      <xdr:rowOff>0</xdr:rowOff>
    </xdr:from>
    <xdr:ext cx="304800" cy="548217"/>
    <xdr:sp macro="" textlink="">
      <xdr:nvSpPr>
        <xdr:cNvPr id="140" name="AutoShape 1" descr="Obrok, s katerim odplačujete kredit">
          <a:extLst>
            <a:ext uri="{FF2B5EF4-FFF2-40B4-BE49-F238E27FC236}">
              <a16:creationId xmlns:a16="http://schemas.microsoft.com/office/drawing/2014/main" id="{63515351-CC7C-475B-A8E8-0C51C5440566}"/>
            </a:ext>
          </a:extLst>
        </xdr:cNvPr>
        <xdr:cNvSpPr>
          <a:spLocks noChangeAspect="1" noChangeArrowheads="1"/>
        </xdr:cNvSpPr>
      </xdr:nvSpPr>
      <xdr:spPr bwMode="auto">
        <a:xfrm>
          <a:off x="7439025" y="6305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34</xdr:row>
      <xdr:rowOff>0</xdr:rowOff>
    </xdr:from>
    <xdr:ext cx="304800" cy="548217"/>
    <xdr:sp macro="" textlink="">
      <xdr:nvSpPr>
        <xdr:cNvPr id="141" name="AutoShape 1" descr="Obrok, s katerim odplačujete kredit">
          <a:extLst>
            <a:ext uri="{FF2B5EF4-FFF2-40B4-BE49-F238E27FC236}">
              <a16:creationId xmlns:a16="http://schemas.microsoft.com/office/drawing/2014/main" id="{82D5873E-EA9D-4DBC-AF28-C06E67D9F494}"/>
            </a:ext>
          </a:extLst>
        </xdr:cNvPr>
        <xdr:cNvSpPr>
          <a:spLocks noChangeAspect="1" noChangeArrowheads="1"/>
        </xdr:cNvSpPr>
      </xdr:nvSpPr>
      <xdr:spPr bwMode="auto">
        <a:xfrm>
          <a:off x="7439025" y="6686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304800" cy="548217"/>
    <xdr:sp macro="" textlink="">
      <xdr:nvSpPr>
        <xdr:cNvPr id="142" name="AutoShape 1" descr="Obrok, s katerim odplačujete kredit">
          <a:extLst>
            <a:ext uri="{FF2B5EF4-FFF2-40B4-BE49-F238E27FC236}">
              <a16:creationId xmlns:a16="http://schemas.microsoft.com/office/drawing/2014/main" id="{D9E804A9-5E5B-45BC-AD31-60959D61646A}"/>
            </a:ext>
          </a:extLst>
        </xdr:cNvPr>
        <xdr:cNvSpPr>
          <a:spLocks noChangeAspect="1" noChangeArrowheads="1"/>
        </xdr:cNvSpPr>
      </xdr:nvSpPr>
      <xdr:spPr bwMode="auto">
        <a:xfrm>
          <a:off x="7439025" y="7067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38</xdr:row>
      <xdr:rowOff>0</xdr:rowOff>
    </xdr:from>
    <xdr:ext cx="304800" cy="548217"/>
    <xdr:sp macro="" textlink="">
      <xdr:nvSpPr>
        <xdr:cNvPr id="143" name="AutoShape 1" descr="Obrok, s katerim odplačujete kredit">
          <a:extLst>
            <a:ext uri="{FF2B5EF4-FFF2-40B4-BE49-F238E27FC236}">
              <a16:creationId xmlns:a16="http://schemas.microsoft.com/office/drawing/2014/main" id="{07A127B9-914F-45C3-9CB6-9D969E2D1DF7}"/>
            </a:ext>
          </a:extLst>
        </xdr:cNvPr>
        <xdr:cNvSpPr>
          <a:spLocks noChangeAspect="1" noChangeArrowheads="1"/>
        </xdr:cNvSpPr>
      </xdr:nvSpPr>
      <xdr:spPr bwMode="auto">
        <a:xfrm>
          <a:off x="7439025" y="7448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40</xdr:row>
      <xdr:rowOff>0</xdr:rowOff>
    </xdr:from>
    <xdr:ext cx="304800" cy="548217"/>
    <xdr:sp macro="" textlink="">
      <xdr:nvSpPr>
        <xdr:cNvPr id="144" name="AutoShape 1" descr="Obrok, s katerim odplačujete kredit">
          <a:extLst>
            <a:ext uri="{FF2B5EF4-FFF2-40B4-BE49-F238E27FC236}">
              <a16:creationId xmlns:a16="http://schemas.microsoft.com/office/drawing/2014/main" id="{A8604574-623C-497C-AB86-F0527B3C290B}"/>
            </a:ext>
          </a:extLst>
        </xdr:cNvPr>
        <xdr:cNvSpPr>
          <a:spLocks noChangeAspect="1" noChangeArrowheads="1"/>
        </xdr:cNvSpPr>
      </xdr:nvSpPr>
      <xdr:spPr bwMode="auto">
        <a:xfrm>
          <a:off x="7439025" y="7829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548217"/>
    <xdr:sp macro="" textlink="">
      <xdr:nvSpPr>
        <xdr:cNvPr id="145" name="AutoShape 1" descr="Obrok, s katerim odplačujete kredit">
          <a:extLst>
            <a:ext uri="{FF2B5EF4-FFF2-40B4-BE49-F238E27FC236}">
              <a16:creationId xmlns:a16="http://schemas.microsoft.com/office/drawing/2014/main" id="{DE835466-B3A4-47CE-A54C-6315D3239A7F}"/>
            </a:ext>
          </a:extLst>
        </xdr:cNvPr>
        <xdr:cNvSpPr>
          <a:spLocks noChangeAspect="1" noChangeArrowheads="1"/>
        </xdr:cNvSpPr>
      </xdr:nvSpPr>
      <xdr:spPr bwMode="auto">
        <a:xfrm>
          <a:off x="7439025" y="8210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44</xdr:row>
      <xdr:rowOff>0</xdr:rowOff>
    </xdr:from>
    <xdr:ext cx="304800" cy="548217"/>
    <xdr:sp macro="" textlink="">
      <xdr:nvSpPr>
        <xdr:cNvPr id="146" name="AutoShape 1" descr="Obrok, s katerim odplačujete kredit">
          <a:extLst>
            <a:ext uri="{FF2B5EF4-FFF2-40B4-BE49-F238E27FC236}">
              <a16:creationId xmlns:a16="http://schemas.microsoft.com/office/drawing/2014/main" id="{429D0116-9933-4F1C-883F-B50DE86D689A}"/>
            </a:ext>
          </a:extLst>
        </xdr:cNvPr>
        <xdr:cNvSpPr>
          <a:spLocks noChangeAspect="1" noChangeArrowheads="1"/>
        </xdr:cNvSpPr>
      </xdr:nvSpPr>
      <xdr:spPr bwMode="auto">
        <a:xfrm>
          <a:off x="7439025" y="8591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46</xdr:row>
      <xdr:rowOff>0</xdr:rowOff>
    </xdr:from>
    <xdr:ext cx="304800" cy="548217"/>
    <xdr:sp macro="" textlink="">
      <xdr:nvSpPr>
        <xdr:cNvPr id="147" name="AutoShape 1" descr="Obrok, s katerim odplačujete kredit">
          <a:extLst>
            <a:ext uri="{FF2B5EF4-FFF2-40B4-BE49-F238E27FC236}">
              <a16:creationId xmlns:a16="http://schemas.microsoft.com/office/drawing/2014/main" id="{3F8FBDE0-2F09-4BE8-A727-9308CD6FCC7B}"/>
            </a:ext>
          </a:extLst>
        </xdr:cNvPr>
        <xdr:cNvSpPr>
          <a:spLocks noChangeAspect="1" noChangeArrowheads="1"/>
        </xdr:cNvSpPr>
      </xdr:nvSpPr>
      <xdr:spPr bwMode="auto">
        <a:xfrm>
          <a:off x="7439025" y="8972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48</xdr:row>
      <xdr:rowOff>0</xdr:rowOff>
    </xdr:from>
    <xdr:ext cx="304800" cy="548217"/>
    <xdr:sp macro="" textlink="">
      <xdr:nvSpPr>
        <xdr:cNvPr id="148" name="AutoShape 1" descr="Obrok, s katerim odplačujete kredit">
          <a:extLst>
            <a:ext uri="{FF2B5EF4-FFF2-40B4-BE49-F238E27FC236}">
              <a16:creationId xmlns:a16="http://schemas.microsoft.com/office/drawing/2014/main" id="{06C6470C-19CF-47A1-A1D7-0529E4A308FA}"/>
            </a:ext>
          </a:extLst>
        </xdr:cNvPr>
        <xdr:cNvSpPr>
          <a:spLocks noChangeAspect="1" noChangeArrowheads="1"/>
        </xdr:cNvSpPr>
      </xdr:nvSpPr>
      <xdr:spPr bwMode="auto">
        <a:xfrm>
          <a:off x="7439025" y="9353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50</xdr:row>
      <xdr:rowOff>0</xdr:rowOff>
    </xdr:from>
    <xdr:ext cx="304800" cy="548217"/>
    <xdr:sp macro="" textlink="">
      <xdr:nvSpPr>
        <xdr:cNvPr id="149" name="AutoShape 1" descr="Obrok, s katerim odplačujete kredit">
          <a:extLst>
            <a:ext uri="{FF2B5EF4-FFF2-40B4-BE49-F238E27FC236}">
              <a16:creationId xmlns:a16="http://schemas.microsoft.com/office/drawing/2014/main" id="{00A810D8-B643-490C-A95B-413CD799F30D}"/>
            </a:ext>
          </a:extLst>
        </xdr:cNvPr>
        <xdr:cNvSpPr>
          <a:spLocks noChangeAspect="1" noChangeArrowheads="1"/>
        </xdr:cNvSpPr>
      </xdr:nvSpPr>
      <xdr:spPr bwMode="auto">
        <a:xfrm>
          <a:off x="7439025" y="9734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52</xdr:row>
      <xdr:rowOff>0</xdr:rowOff>
    </xdr:from>
    <xdr:ext cx="304800" cy="548217"/>
    <xdr:sp macro="" textlink="">
      <xdr:nvSpPr>
        <xdr:cNvPr id="150" name="AutoShape 1" descr="Obrok, s katerim odplačujete kredit">
          <a:extLst>
            <a:ext uri="{FF2B5EF4-FFF2-40B4-BE49-F238E27FC236}">
              <a16:creationId xmlns:a16="http://schemas.microsoft.com/office/drawing/2014/main" id="{C71DAD51-5667-445F-97FC-489A206AFF01}"/>
            </a:ext>
          </a:extLst>
        </xdr:cNvPr>
        <xdr:cNvSpPr>
          <a:spLocks noChangeAspect="1" noChangeArrowheads="1"/>
        </xdr:cNvSpPr>
      </xdr:nvSpPr>
      <xdr:spPr bwMode="auto">
        <a:xfrm>
          <a:off x="7439025" y="10115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54</xdr:row>
      <xdr:rowOff>0</xdr:rowOff>
    </xdr:from>
    <xdr:ext cx="304800" cy="548217"/>
    <xdr:sp macro="" textlink="">
      <xdr:nvSpPr>
        <xdr:cNvPr id="151" name="AutoShape 1" descr="Obrok, s katerim odplačujete kredit">
          <a:extLst>
            <a:ext uri="{FF2B5EF4-FFF2-40B4-BE49-F238E27FC236}">
              <a16:creationId xmlns:a16="http://schemas.microsoft.com/office/drawing/2014/main" id="{8D84EDAB-BB7C-421E-8EA2-AD80C6BD7A80}"/>
            </a:ext>
          </a:extLst>
        </xdr:cNvPr>
        <xdr:cNvSpPr>
          <a:spLocks noChangeAspect="1" noChangeArrowheads="1"/>
        </xdr:cNvSpPr>
      </xdr:nvSpPr>
      <xdr:spPr bwMode="auto">
        <a:xfrm>
          <a:off x="7439025" y="10496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56</xdr:row>
      <xdr:rowOff>0</xdr:rowOff>
    </xdr:from>
    <xdr:ext cx="304800" cy="548217"/>
    <xdr:sp macro="" textlink="">
      <xdr:nvSpPr>
        <xdr:cNvPr id="152" name="AutoShape 1" descr="Obrok, s katerim odplačujete kredit">
          <a:extLst>
            <a:ext uri="{FF2B5EF4-FFF2-40B4-BE49-F238E27FC236}">
              <a16:creationId xmlns:a16="http://schemas.microsoft.com/office/drawing/2014/main" id="{75EF319E-8835-40B9-A913-86931FDA6759}"/>
            </a:ext>
          </a:extLst>
        </xdr:cNvPr>
        <xdr:cNvSpPr>
          <a:spLocks noChangeAspect="1" noChangeArrowheads="1"/>
        </xdr:cNvSpPr>
      </xdr:nvSpPr>
      <xdr:spPr bwMode="auto">
        <a:xfrm>
          <a:off x="7439025" y="10877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</xdr:row>
      <xdr:rowOff>0</xdr:rowOff>
    </xdr:from>
    <xdr:ext cx="304800" cy="548217"/>
    <xdr:sp macro="" textlink="">
      <xdr:nvSpPr>
        <xdr:cNvPr id="153" name="AutoShape 1" descr="Obrok, s katerim odplačujete kredit">
          <a:extLst>
            <a:ext uri="{FF2B5EF4-FFF2-40B4-BE49-F238E27FC236}">
              <a16:creationId xmlns:a16="http://schemas.microsoft.com/office/drawing/2014/main" id="{5F3B7837-2E59-4090-A63D-6CB522C30245}"/>
            </a:ext>
          </a:extLst>
        </xdr:cNvPr>
        <xdr:cNvSpPr>
          <a:spLocks noChangeAspect="1" noChangeArrowheads="1"/>
        </xdr:cNvSpPr>
      </xdr:nvSpPr>
      <xdr:spPr bwMode="auto">
        <a:xfrm>
          <a:off x="7439025" y="11258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60</xdr:row>
      <xdr:rowOff>0</xdr:rowOff>
    </xdr:from>
    <xdr:ext cx="304800" cy="548217"/>
    <xdr:sp macro="" textlink="">
      <xdr:nvSpPr>
        <xdr:cNvPr id="154" name="AutoShape 1" descr="Obrok, s katerim odplačujete kredit">
          <a:extLst>
            <a:ext uri="{FF2B5EF4-FFF2-40B4-BE49-F238E27FC236}">
              <a16:creationId xmlns:a16="http://schemas.microsoft.com/office/drawing/2014/main" id="{D7525578-0283-4AC1-9D8F-2A4BCCCF254E}"/>
            </a:ext>
          </a:extLst>
        </xdr:cNvPr>
        <xdr:cNvSpPr>
          <a:spLocks noChangeAspect="1" noChangeArrowheads="1"/>
        </xdr:cNvSpPr>
      </xdr:nvSpPr>
      <xdr:spPr bwMode="auto">
        <a:xfrm>
          <a:off x="7439025" y="11639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62</xdr:row>
      <xdr:rowOff>0</xdr:rowOff>
    </xdr:from>
    <xdr:ext cx="304800" cy="548217"/>
    <xdr:sp macro="" textlink="">
      <xdr:nvSpPr>
        <xdr:cNvPr id="155" name="AutoShape 1" descr="Obrok, s katerim odplačujete kredit">
          <a:extLst>
            <a:ext uri="{FF2B5EF4-FFF2-40B4-BE49-F238E27FC236}">
              <a16:creationId xmlns:a16="http://schemas.microsoft.com/office/drawing/2014/main" id="{3A7A4F81-E9AB-49FB-8BD4-773EE0255942}"/>
            </a:ext>
          </a:extLst>
        </xdr:cNvPr>
        <xdr:cNvSpPr>
          <a:spLocks noChangeAspect="1" noChangeArrowheads="1"/>
        </xdr:cNvSpPr>
      </xdr:nvSpPr>
      <xdr:spPr bwMode="auto">
        <a:xfrm>
          <a:off x="7439025" y="12020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</xdr:row>
      <xdr:rowOff>0</xdr:rowOff>
    </xdr:from>
    <xdr:ext cx="304800" cy="548217"/>
    <xdr:sp macro="" textlink="">
      <xdr:nvSpPr>
        <xdr:cNvPr id="156" name="AutoShape 1" descr="Obrok, s katerim odplačujete kredit">
          <a:extLst>
            <a:ext uri="{FF2B5EF4-FFF2-40B4-BE49-F238E27FC236}">
              <a16:creationId xmlns:a16="http://schemas.microsoft.com/office/drawing/2014/main" id="{8E0493A2-D6CD-4FF3-AAF4-D53DA1C1DE08}"/>
            </a:ext>
          </a:extLst>
        </xdr:cNvPr>
        <xdr:cNvSpPr>
          <a:spLocks noChangeAspect="1" noChangeArrowheads="1"/>
        </xdr:cNvSpPr>
      </xdr:nvSpPr>
      <xdr:spPr bwMode="auto">
        <a:xfrm>
          <a:off x="7439025" y="12401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548217"/>
    <xdr:sp macro="" textlink="">
      <xdr:nvSpPr>
        <xdr:cNvPr id="157" name="AutoShape 1" descr="Obrok, s katerim odplačujete kredit">
          <a:extLst>
            <a:ext uri="{FF2B5EF4-FFF2-40B4-BE49-F238E27FC236}">
              <a16:creationId xmlns:a16="http://schemas.microsoft.com/office/drawing/2014/main" id="{FDC8FEDB-64A4-4C77-97F5-A5A81CB50001}"/>
            </a:ext>
          </a:extLst>
        </xdr:cNvPr>
        <xdr:cNvSpPr>
          <a:spLocks noChangeAspect="1" noChangeArrowheads="1"/>
        </xdr:cNvSpPr>
      </xdr:nvSpPr>
      <xdr:spPr bwMode="auto">
        <a:xfrm>
          <a:off x="7439025" y="12782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68</xdr:row>
      <xdr:rowOff>0</xdr:rowOff>
    </xdr:from>
    <xdr:ext cx="304800" cy="548217"/>
    <xdr:sp macro="" textlink="">
      <xdr:nvSpPr>
        <xdr:cNvPr id="158" name="AutoShape 1" descr="Obrok, s katerim odplačujete kredit">
          <a:extLst>
            <a:ext uri="{FF2B5EF4-FFF2-40B4-BE49-F238E27FC236}">
              <a16:creationId xmlns:a16="http://schemas.microsoft.com/office/drawing/2014/main" id="{CC7DECA6-F274-44EA-B0FF-B19926A03729}"/>
            </a:ext>
          </a:extLst>
        </xdr:cNvPr>
        <xdr:cNvSpPr>
          <a:spLocks noChangeAspect="1" noChangeArrowheads="1"/>
        </xdr:cNvSpPr>
      </xdr:nvSpPr>
      <xdr:spPr bwMode="auto">
        <a:xfrm>
          <a:off x="7439025" y="13163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70</xdr:row>
      <xdr:rowOff>0</xdr:rowOff>
    </xdr:from>
    <xdr:ext cx="304800" cy="548217"/>
    <xdr:sp macro="" textlink="">
      <xdr:nvSpPr>
        <xdr:cNvPr id="159" name="AutoShape 1" descr="Obrok, s katerim odplačujete kredit">
          <a:extLst>
            <a:ext uri="{FF2B5EF4-FFF2-40B4-BE49-F238E27FC236}">
              <a16:creationId xmlns:a16="http://schemas.microsoft.com/office/drawing/2014/main" id="{47FA6594-53A6-47C4-BCB7-B4F65C2F7D5E}"/>
            </a:ext>
          </a:extLst>
        </xdr:cNvPr>
        <xdr:cNvSpPr>
          <a:spLocks noChangeAspect="1" noChangeArrowheads="1"/>
        </xdr:cNvSpPr>
      </xdr:nvSpPr>
      <xdr:spPr bwMode="auto">
        <a:xfrm>
          <a:off x="7439025" y="13544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</xdr:row>
      <xdr:rowOff>0</xdr:rowOff>
    </xdr:from>
    <xdr:ext cx="304800" cy="548217"/>
    <xdr:sp macro="" textlink="">
      <xdr:nvSpPr>
        <xdr:cNvPr id="160" name="AutoShape 1" descr="Obrok, s katerim odplačujete kredit">
          <a:extLst>
            <a:ext uri="{FF2B5EF4-FFF2-40B4-BE49-F238E27FC236}">
              <a16:creationId xmlns:a16="http://schemas.microsoft.com/office/drawing/2014/main" id="{08ED4B7F-A032-4B99-89D8-3F0FBA85FB8F}"/>
            </a:ext>
          </a:extLst>
        </xdr:cNvPr>
        <xdr:cNvSpPr>
          <a:spLocks noChangeAspect="1" noChangeArrowheads="1"/>
        </xdr:cNvSpPr>
      </xdr:nvSpPr>
      <xdr:spPr bwMode="auto">
        <a:xfrm>
          <a:off x="7439025" y="13925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74</xdr:row>
      <xdr:rowOff>0</xdr:rowOff>
    </xdr:from>
    <xdr:ext cx="304800" cy="548217"/>
    <xdr:sp macro="" textlink="">
      <xdr:nvSpPr>
        <xdr:cNvPr id="161" name="AutoShape 1" descr="Obrok, s katerim odplačujete kredit">
          <a:extLst>
            <a:ext uri="{FF2B5EF4-FFF2-40B4-BE49-F238E27FC236}">
              <a16:creationId xmlns:a16="http://schemas.microsoft.com/office/drawing/2014/main" id="{CF8E2170-BC1F-4253-8E74-2C7F991E0B1A}"/>
            </a:ext>
          </a:extLst>
        </xdr:cNvPr>
        <xdr:cNvSpPr>
          <a:spLocks noChangeAspect="1" noChangeArrowheads="1"/>
        </xdr:cNvSpPr>
      </xdr:nvSpPr>
      <xdr:spPr bwMode="auto">
        <a:xfrm>
          <a:off x="7439025" y="14306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76</xdr:row>
      <xdr:rowOff>0</xdr:rowOff>
    </xdr:from>
    <xdr:ext cx="304800" cy="548217"/>
    <xdr:sp macro="" textlink="">
      <xdr:nvSpPr>
        <xdr:cNvPr id="162" name="AutoShape 1" descr="Obrok, s katerim odplačujete kredit">
          <a:extLst>
            <a:ext uri="{FF2B5EF4-FFF2-40B4-BE49-F238E27FC236}">
              <a16:creationId xmlns:a16="http://schemas.microsoft.com/office/drawing/2014/main" id="{A2B0BF9A-2FD5-4A5B-BB77-BC5BF0EE7B09}"/>
            </a:ext>
          </a:extLst>
        </xdr:cNvPr>
        <xdr:cNvSpPr>
          <a:spLocks noChangeAspect="1" noChangeArrowheads="1"/>
        </xdr:cNvSpPr>
      </xdr:nvSpPr>
      <xdr:spPr bwMode="auto">
        <a:xfrm>
          <a:off x="7439025" y="14687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78</xdr:row>
      <xdr:rowOff>0</xdr:rowOff>
    </xdr:from>
    <xdr:ext cx="304800" cy="548217"/>
    <xdr:sp macro="" textlink="">
      <xdr:nvSpPr>
        <xdr:cNvPr id="163" name="AutoShape 1" descr="Obrok, s katerim odplačujete kredit">
          <a:extLst>
            <a:ext uri="{FF2B5EF4-FFF2-40B4-BE49-F238E27FC236}">
              <a16:creationId xmlns:a16="http://schemas.microsoft.com/office/drawing/2014/main" id="{8A582347-7CF0-4124-881D-F2A7487F36F9}"/>
            </a:ext>
          </a:extLst>
        </xdr:cNvPr>
        <xdr:cNvSpPr>
          <a:spLocks noChangeAspect="1" noChangeArrowheads="1"/>
        </xdr:cNvSpPr>
      </xdr:nvSpPr>
      <xdr:spPr bwMode="auto">
        <a:xfrm>
          <a:off x="7439025" y="15068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80</xdr:row>
      <xdr:rowOff>0</xdr:rowOff>
    </xdr:from>
    <xdr:ext cx="304800" cy="548217"/>
    <xdr:sp macro="" textlink="">
      <xdr:nvSpPr>
        <xdr:cNvPr id="164" name="AutoShape 1" descr="Obrok, s katerim odplačujete kredit">
          <a:extLst>
            <a:ext uri="{FF2B5EF4-FFF2-40B4-BE49-F238E27FC236}">
              <a16:creationId xmlns:a16="http://schemas.microsoft.com/office/drawing/2014/main" id="{8295CEDC-C75B-4FE2-A135-80A44E23D0A3}"/>
            </a:ext>
          </a:extLst>
        </xdr:cNvPr>
        <xdr:cNvSpPr>
          <a:spLocks noChangeAspect="1" noChangeArrowheads="1"/>
        </xdr:cNvSpPr>
      </xdr:nvSpPr>
      <xdr:spPr bwMode="auto">
        <a:xfrm>
          <a:off x="7439025" y="15449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82</xdr:row>
      <xdr:rowOff>0</xdr:rowOff>
    </xdr:from>
    <xdr:ext cx="304800" cy="548217"/>
    <xdr:sp macro="" textlink="">
      <xdr:nvSpPr>
        <xdr:cNvPr id="165" name="AutoShape 1" descr="Obrok, s katerim odplačujete kredit">
          <a:extLst>
            <a:ext uri="{FF2B5EF4-FFF2-40B4-BE49-F238E27FC236}">
              <a16:creationId xmlns:a16="http://schemas.microsoft.com/office/drawing/2014/main" id="{21C3A9F3-03F5-48F7-9296-32BD2A45EA19}"/>
            </a:ext>
          </a:extLst>
        </xdr:cNvPr>
        <xdr:cNvSpPr>
          <a:spLocks noChangeAspect="1" noChangeArrowheads="1"/>
        </xdr:cNvSpPr>
      </xdr:nvSpPr>
      <xdr:spPr bwMode="auto">
        <a:xfrm>
          <a:off x="7439025" y="15830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84</xdr:row>
      <xdr:rowOff>0</xdr:rowOff>
    </xdr:from>
    <xdr:ext cx="304800" cy="548217"/>
    <xdr:sp macro="" textlink="">
      <xdr:nvSpPr>
        <xdr:cNvPr id="166" name="AutoShape 1" descr="Obrok, s katerim odplačujete kredit">
          <a:extLst>
            <a:ext uri="{FF2B5EF4-FFF2-40B4-BE49-F238E27FC236}">
              <a16:creationId xmlns:a16="http://schemas.microsoft.com/office/drawing/2014/main" id="{76C3A3AA-3997-4DAA-8AB1-BF133F108A41}"/>
            </a:ext>
          </a:extLst>
        </xdr:cNvPr>
        <xdr:cNvSpPr>
          <a:spLocks noChangeAspect="1" noChangeArrowheads="1"/>
        </xdr:cNvSpPr>
      </xdr:nvSpPr>
      <xdr:spPr bwMode="auto">
        <a:xfrm>
          <a:off x="7439025" y="16211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86</xdr:row>
      <xdr:rowOff>0</xdr:rowOff>
    </xdr:from>
    <xdr:ext cx="304800" cy="548217"/>
    <xdr:sp macro="" textlink="">
      <xdr:nvSpPr>
        <xdr:cNvPr id="167" name="AutoShape 1" descr="Obrok, s katerim odplačujete kredit">
          <a:extLst>
            <a:ext uri="{FF2B5EF4-FFF2-40B4-BE49-F238E27FC236}">
              <a16:creationId xmlns:a16="http://schemas.microsoft.com/office/drawing/2014/main" id="{237BCE3C-0AD7-4B3D-B462-15E52A6F9114}"/>
            </a:ext>
          </a:extLst>
        </xdr:cNvPr>
        <xdr:cNvSpPr>
          <a:spLocks noChangeAspect="1" noChangeArrowheads="1"/>
        </xdr:cNvSpPr>
      </xdr:nvSpPr>
      <xdr:spPr bwMode="auto">
        <a:xfrm>
          <a:off x="7439025" y="16592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88</xdr:row>
      <xdr:rowOff>0</xdr:rowOff>
    </xdr:from>
    <xdr:ext cx="304800" cy="548217"/>
    <xdr:sp macro="" textlink="">
      <xdr:nvSpPr>
        <xdr:cNvPr id="168" name="AutoShape 1" descr="Obrok, s katerim odplačujete kredit">
          <a:extLst>
            <a:ext uri="{FF2B5EF4-FFF2-40B4-BE49-F238E27FC236}">
              <a16:creationId xmlns:a16="http://schemas.microsoft.com/office/drawing/2014/main" id="{CABDD8D9-D7F5-44D2-A17B-E594FB1D1AC3}"/>
            </a:ext>
          </a:extLst>
        </xdr:cNvPr>
        <xdr:cNvSpPr>
          <a:spLocks noChangeAspect="1" noChangeArrowheads="1"/>
        </xdr:cNvSpPr>
      </xdr:nvSpPr>
      <xdr:spPr bwMode="auto">
        <a:xfrm>
          <a:off x="7439025" y="16973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90</xdr:row>
      <xdr:rowOff>0</xdr:rowOff>
    </xdr:from>
    <xdr:ext cx="304800" cy="548217"/>
    <xdr:sp macro="" textlink="">
      <xdr:nvSpPr>
        <xdr:cNvPr id="169" name="AutoShape 1" descr="Obrok, s katerim odplačujete kredit">
          <a:extLst>
            <a:ext uri="{FF2B5EF4-FFF2-40B4-BE49-F238E27FC236}">
              <a16:creationId xmlns:a16="http://schemas.microsoft.com/office/drawing/2014/main" id="{49D82CEA-4953-481E-8C8D-05C1E130BB77}"/>
            </a:ext>
          </a:extLst>
        </xdr:cNvPr>
        <xdr:cNvSpPr>
          <a:spLocks noChangeAspect="1" noChangeArrowheads="1"/>
        </xdr:cNvSpPr>
      </xdr:nvSpPr>
      <xdr:spPr bwMode="auto">
        <a:xfrm>
          <a:off x="7439025" y="17354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92</xdr:row>
      <xdr:rowOff>0</xdr:rowOff>
    </xdr:from>
    <xdr:ext cx="304800" cy="548217"/>
    <xdr:sp macro="" textlink="">
      <xdr:nvSpPr>
        <xdr:cNvPr id="170" name="AutoShape 1" descr="Obrok, s katerim odplačujete kredit">
          <a:extLst>
            <a:ext uri="{FF2B5EF4-FFF2-40B4-BE49-F238E27FC236}">
              <a16:creationId xmlns:a16="http://schemas.microsoft.com/office/drawing/2014/main" id="{9D2D748B-077E-4841-8BF2-10F6A7CDF3AA}"/>
            </a:ext>
          </a:extLst>
        </xdr:cNvPr>
        <xdr:cNvSpPr>
          <a:spLocks noChangeAspect="1" noChangeArrowheads="1"/>
        </xdr:cNvSpPr>
      </xdr:nvSpPr>
      <xdr:spPr bwMode="auto">
        <a:xfrm>
          <a:off x="7439025" y="17735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94</xdr:row>
      <xdr:rowOff>0</xdr:rowOff>
    </xdr:from>
    <xdr:ext cx="304800" cy="548217"/>
    <xdr:sp macro="" textlink="">
      <xdr:nvSpPr>
        <xdr:cNvPr id="171" name="AutoShape 1" descr="Obrok, s katerim odplačujete kredit">
          <a:extLst>
            <a:ext uri="{FF2B5EF4-FFF2-40B4-BE49-F238E27FC236}">
              <a16:creationId xmlns:a16="http://schemas.microsoft.com/office/drawing/2014/main" id="{427D7C56-D61C-4771-97D9-C6FB2952706F}"/>
            </a:ext>
          </a:extLst>
        </xdr:cNvPr>
        <xdr:cNvSpPr>
          <a:spLocks noChangeAspect="1" noChangeArrowheads="1"/>
        </xdr:cNvSpPr>
      </xdr:nvSpPr>
      <xdr:spPr bwMode="auto">
        <a:xfrm>
          <a:off x="7439025" y="18116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96</xdr:row>
      <xdr:rowOff>0</xdr:rowOff>
    </xdr:from>
    <xdr:ext cx="304800" cy="548217"/>
    <xdr:sp macro="" textlink="">
      <xdr:nvSpPr>
        <xdr:cNvPr id="172" name="AutoShape 1" descr="Obrok, s katerim odplačujete kredit">
          <a:extLst>
            <a:ext uri="{FF2B5EF4-FFF2-40B4-BE49-F238E27FC236}">
              <a16:creationId xmlns:a16="http://schemas.microsoft.com/office/drawing/2014/main" id="{99E1AF41-6B45-4B8C-803A-408D7AF834AD}"/>
            </a:ext>
          </a:extLst>
        </xdr:cNvPr>
        <xdr:cNvSpPr>
          <a:spLocks noChangeAspect="1" noChangeArrowheads="1"/>
        </xdr:cNvSpPr>
      </xdr:nvSpPr>
      <xdr:spPr bwMode="auto">
        <a:xfrm>
          <a:off x="7439025" y="18497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98</xdr:row>
      <xdr:rowOff>0</xdr:rowOff>
    </xdr:from>
    <xdr:ext cx="304800" cy="548217"/>
    <xdr:sp macro="" textlink="">
      <xdr:nvSpPr>
        <xdr:cNvPr id="173" name="AutoShape 1" descr="Obrok, s katerim odplačujete kredit">
          <a:extLst>
            <a:ext uri="{FF2B5EF4-FFF2-40B4-BE49-F238E27FC236}">
              <a16:creationId xmlns:a16="http://schemas.microsoft.com/office/drawing/2014/main" id="{DF801D74-063C-4CD6-AEF3-9C8406D5D030}"/>
            </a:ext>
          </a:extLst>
        </xdr:cNvPr>
        <xdr:cNvSpPr>
          <a:spLocks noChangeAspect="1" noChangeArrowheads="1"/>
        </xdr:cNvSpPr>
      </xdr:nvSpPr>
      <xdr:spPr bwMode="auto">
        <a:xfrm>
          <a:off x="7439025" y="18878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100</xdr:row>
      <xdr:rowOff>0</xdr:rowOff>
    </xdr:from>
    <xdr:ext cx="304800" cy="548217"/>
    <xdr:sp macro="" textlink="">
      <xdr:nvSpPr>
        <xdr:cNvPr id="174" name="AutoShape 1" descr="Obrok, s katerim odplačujete kredit">
          <a:extLst>
            <a:ext uri="{FF2B5EF4-FFF2-40B4-BE49-F238E27FC236}">
              <a16:creationId xmlns:a16="http://schemas.microsoft.com/office/drawing/2014/main" id="{FCCF1335-FA35-40C2-B2DB-2AE0A3C8CD7E}"/>
            </a:ext>
          </a:extLst>
        </xdr:cNvPr>
        <xdr:cNvSpPr>
          <a:spLocks noChangeAspect="1" noChangeArrowheads="1"/>
        </xdr:cNvSpPr>
      </xdr:nvSpPr>
      <xdr:spPr bwMode="auto">
        <a:xfrm>
          <a:off x="7439025" y="19259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102</xdr:row>
      <xdr:rowOff>0</xdr:rowOff>
    </xdr:from>
    <xdr:ext cx="304800" cy="548217"/>
    <xdr:sp macro="" textlink="">
      <xdr:nvSpPr>
        <xdr:cNvPr id="175" name="AutoShape 1" descr="Obrok, s katerim odplačujete kredit">
          <a:extLst>
            <a:ext uri="{FF2B5EF4-FFF2-40B4-BE49-F238E27FC236}">
              <a16:creationId xmlns:a16="http://schemas.microsoft.com/office/drawing/2014/main" id="{562C251F-06AA-4CBA-8A3A-CA0AF1CA6DFB}"/>
            </a:ext>
          </a:extLst>
        </xdr:cNvPr>
        <xdr:cNvSpPr>
          <a:spLocks noChangeAspect="1" noChangeArrowheads="1"/>
        </xdr:cNvSpPr>
      </xdr:nvSpPr>
      <xdr:spPr bwMode="auto">
        <a:xfrm>
          <a:off x="7439025" y="19640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104</xdr:row>
      <xdr:rowOff>0</xdr:rowOff>
    </xdr:from>
    <xdr:ext cx="304800" cy="548217"/>
    <xdr:sp macro="" textlink="">
      <xdr:nvSpPr>
        <xdr:cNvPr id="176" name="AutoShape 1" descr="Obrok, s katerim odplačujete kredit">
          <a:extLst>
            <a:ext uri="{FF2B5EF4-FFF2-40B4-BE49-F238E27FC236}">
              <a16:creationId xmlns:a16="http://schemas.microsoft.com/office/drawing/2014/main" id="{57645864-0222-4A66-821D-AF6C0337363E}"/>
            </a:ext>
          </a:extLst>
        </xdr:cNvPr>
        <xdr:cNvSpPr>
          <a:spLocks noChangeAspect="1" noChangeArrowheads="1"/>
        </xdr:cNvSpPr>
      </xdr:nvSpPr>
      <xdr:spPr bwMode="auto">
        <a:xfrm>
          <a:off x="7439025" y="20021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106</xdr:row>
      <xdr:rowOff>0</xdr:rowOff>
    </xdr:from>
    <xdr:ext cx="304800" cy="548217"/>
    <xdr:sp macro="" textlink="">
      <xdr:nvSpPr>
        <xdr:cNvPr id="177" name="AutoShape 1" descr="Obrok, s katerim odplačujete kredit">
          <a:extLst>
            <a:ext uri="{FF2B5EF4-FFF2-40B4-BE49-F238E27FC236}">
              <a16:creationId xmlns:a16="http://schemas.microsoft.com/office/drawing/2014/main" id="{66B22515-B8A6-4E94-89F3-99A9E787D407}"/>
            </a:ext>
          </a:extLst>
        </xdr:cNvPr>
        <xdr:cNvSpPr>
          <a:spLocks noChangeAspect="1" noChangeArrowheads="1"/>
        </xdr:cNvSpPr>
      </xdr:nvSpPr>
      <xdr:spPr bwMode="auto">
        <a:xfrm>
          <a:off x="7439025" y="20402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108</xdr:row>
      <xdr:rowOff>0</xdr:rowOff>
    </xdr:from>
    <xdr:ext cx="304800" cy="548217"/>
    <xdr:sp macro="" textlink="">
      <xdr:nvSpPr>
        <xdr:cNvPr id="178" name="AutoShape 1" descr="Obrok, s katerim odplačujete kredit">
          <a:extLst>
            <a:ext uri="{FF2B5EF4-FFF2-40B4-BE49-F238E27FC236}">
              <a16:creationId xmlns:a16="http://schemas.microsoft.com/office/drawing/2014/main" id="{271659A0-C2C8-46D1-B6DF-0F41A6B12C1F}"/>
            </a:ext>
          </a:extLst>
        </xdr:cNvPr>
        <xdr:cNvSpPr>
          <a:spLocks noChangeAspect="1" noChangeArrowheads="1"/>
        </xdr:cNvSpPr>
      </xdr:nvSpPr>
      <xdr:spPr bwMode="auto">
        <a:xfrm>
          <a:off x="7439025" y="20783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110</xdr:row>
      <xdr:rowOff>0</xdr:rowOff>
    </xdr:from>
    <xdr:ext cx="304800" cy="548217"/>
    <xdr:sp macro="" textlink="">
      <xdr:nvSpPr>
        <xdr:cNvPr id="179" name="AutoShape 1" descr="Obrok, s katerim odplačujete kredit">
          <a:extLst>
            <a:ext uri="{FF2B5EF4-FFF2-40B4-BE49-F238E27FC236}">
              <a16:creationId xmlns:a16="http://schemas.microsoft.com/office/drawing/2014/main" id="{368EFBCA-F040-4018-9E61-ECB076D9D70B}"/>
            </a:ext>
          </a:extLst>
        </xdr:cNvPr>
        <xdr:cNvSpPr>
          <a:spLocks noChangeAspect="1" noChangeArrowheads="1"/>
        </xdr:cNvSpPr>
      </xdr:nvSpPr>
      <xdr:spPr bwMode="auto">
        <a:xfrm>
          <a:off x="7439025" y="21164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112</xdr:row>
      <xdr:rowOff>0</xdr:rowOff>
    </xdr:from>
    <xdr:ext cx="304800" cy="548217"/>
    <xdr:sp macro="" textlink="">
      <xdr:nvSpPr>
        <xdr:cNvPr id="180" name="AutoShape 1" descr="Obrok, s katerim odplačujete kredit">
          <a:extLst>
            <a:ext uri="{FF2B5EF4-FFF2-40B4-BE49-F238E27FC236}">
              <a16:creationId xmlns:a16="http://schemas.microsoft.com/office/drawing/2014/main" id="{2537EF79-819A-4FC5-B642-2158D06E281E}"/>
            </a:ext>
          </a:extLst>
        </xdr:cNvPr>
        <xdr:cNvSpPr>
          <a:spLocks noChangeAspect="1" noChangeArrowheads="1"/>
        </xdr:cNvSpPr>
      </xdr:nvSpPr>
      <xdr:spPr bwMode="auto">
        <a:xfrm>
          <a:off x="7439025" y="21545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114</xdr:row>
      <xdr:rowOff>0</xdr:rowOff>
    </xdr:from>
    <xdr:ext cx="304800" cy="548217"/>
    <xdr:sp macro="" textlink="">
      <xdr:nvSpPr>
        <xdr:cNvPr id="181" name="AutoShape 1" descr="Obrok, s katerim odplačujete kredit">
          <a:extLst>
            <a:ext uri="{FF2B5EF4-FFF2-40B4-BE49-F238E27FC236}">
              <a16:creationId xmlns:a16="http://schemas.microsoft.com/office/drawing/2014/main" id="{C4DEB574-8144-4452-AFDE-5C85899D14F6}"/>
            </a:ext>
          </a:extLst>
        </xdr:cNvPr>
        <xdr:cNvSpPr>
          <a:spLocks noChangeAspect="1" noChangeArrowheads="1"/>
        </xdr:cNvSpPr>
      </xdr:nvSpPr>
      <xdr:spPr bwMode="auto">
        <a:xfrm>
          <a:off x="7439025" y="21926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116</xdr:row>
      <xdr:rowOff>0</xdr:rowOff>
    </xdr:from>
    <xdr:ext cx="304800" cy="548217"/>
    <xdr:sp macro="" textlink="">
      <xdr:nvSpPr>
        <xdr:cNvPr id="182" name="AutoShape 1" descr="Obrok, s katerim odplačujete kredit">
          <a:extLst>
            <a:ext uri="{FF2B5EF4-FFF2-40B4-BE49-F238E27FC236}">
              <a16:creationId xmlns:a16="http://schemas.microsoft.com/office/drawing/2014/main" id="{61205044-FEBE-409D-BAFE-1984DEB782E0}"/>
            </a:ext>
          </a:extLst>
        </xdr:cNvPr>
        <xdr:cNvSpPr>
          <a:spLocks noChangeAspect="1" noChangeArrowheads="1"/>
        </xdr:cNvSpPr>
      </xdr:nvSpPr>
      <xdr:spPr bwMode="auto">
        <a:xfrm>
          <a:off x="7439025" y="22307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118</xdr:row>
      <xdr:rowOff>0</xdr:rowOff>
    </xdr:from>
    <xdr:ext cx="304800" cy="548217"/>
    <xdr:sp macro="" textlink="">
      <xdr:nvSpPr>
        <xdr:cNvPr id="183" name="AutoShape 1" descr="Obrok, s katerim odplačujete kredit">
          <a:extLst>
            <a:ext uri="{FF2B5EF4-FFF2-40B4-BE49-F238E27FC236}">
              <a16:creationId xmlns:a16="http://schemas.microsoft.com/office/drawing/2014/main" id="{86795155-0B37-4103-84D2-D70099D2D5DB}"/>
            </a:ext>
          </a:extLst>
        </xdr:cNvPr>
        <xdr:cNvSpPr>
          <a:spLocks noChangeAspect="1" noChangeArrowheads="1"/>
        </xdr:cNvSpPr>
      </xdr:nvSpPr>
      <xdr:spPr bwMode="auto">
        <a:xfrm>
          <a:off x="7439025" y="22688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120</xdr:row>
      <xdr:rowOff>0</xdr:rowOff>
    </xdr:from>
    <xdr:ext cx="304800" cy="548217"/>
    <xdr:sp macro="" textlink="">
      <xdr:nvSpPr>
        <xdr:cNvPr id="184" name="AutoShape 1" descr="Obrok, s katerim odplačujete kredit">
          <a:extLst>
            <a:ext uri="{FF2B5EF4-FFF2-40B4-BE49-F238E27FC236}">
              <a16:creationId xmlns:a16="http://schemas.microsoft.com/office/drawing/2014/main" id="{91FC4EA1-6DE0-4B3D-9CF0-0EE5936A5FA5}"/>
            </a:ext>
          </a:extLst>
        </xdr:cNvPr>
        <xdr:cNvSpPr>
          <a:spLocks noChangeAspect="1" noChangeArrowheads="1"/>
        </xdr:cNvSpPr>
      </xdr:nvSpPr>
      <xdr:spPr bwMode="auto">
        <a:xfrm>
          <a:off x="7439025" y="23069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122</xdr:row>
      <xdr:rowOff>0</xdr:rowOff>
    </xdr:from>
    <xdr:ext cx="304800" cy="548217"/>
    <xdr:sp macro="" textlink="">
      <xdr:nvSpPr>
        <xdr:cNvPr id="185" name="AutoShape 1" descr="Obrok, s katerim odplačujete kredit">
          <a:extLst>
            <a:ext uri="{FF2B5EF4-FFF2-40B4-BE49-F238E27FC236}">
              <a16:creationId xmlns:a16="http://schemas.microsoft.com/office/drawing/2014/main" id="{4C837065-428F-48FF-8748-9C53B9443595}"/>
            </a:ext>
          </a:extLst>
        </xdr:cNvPr>
        <xdr:cNvSpPr>
          <a:spLocks noChangeAspect="1" noChangeArrowheads="1"/>
        </xdr:cNvSpPr>
      </xdr:nvSpPr>
      <xdr:spPr bwMode="auto">
        <a:xfrm>
          <a:off x="7439025" y="23450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124</xdr:row>
      <xdr:rowOff>0</xdr:rowOff>
    </xdr:from>
    <xdr:ext cx="304800" cy="548217"/>
    <xdr:sp macro="" textlink="">
      <xdr:nvSpPr>
        <xdr:cNvPr id="186" name="AutoShape 1" descr="Obrok, s katerim odplačujete kredit">
          <a:extLst>
            <a:ext uri="{FF2B5EF4-FFF2-40B4-BE49-F238E27FC236}">
              <a16:creationId xmlns:a16="http://schemas.microsoft.com/office/drawing/2014/main" id="{909376C2-ECE4-469F-8F67-962358E1F857}"/>
            </a:ext>
          </a:extLst>
        </xdr:cNvPr>
        <xdr:cNvSpPr>
          <a:spLocks noChangeAspect="1" noChangeArrowheads="1"/>
        </xdr:cNvSpPr>
      </xdr:nvSpPr>
      <xdr:spPr bwMode="auto">
        <a:xfrm>
          <a:off x="7439025" y="23831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126</xdr:row>
      <xdr:rowOff>0</xdr:rowOff>
    </xdr:from>
    <xdr:ext cx="304800" cy="548217"/>
    <xdr:sp macro="" textlink="">
      <xdr:nvSpPr>
        <xdr:cNvPr id="187" name="AutoShape 1" descr="Obrok, s katerim odplačujete kredit">
          <a:extLst>
            <a:ext uri="{FF2B5EF4-FFF2-40B4-BE49-F238E27FC236}">
              <a16:creationId xmlns:a16="http://schemas.microsoft.com/office/drawing/2014/main" id="{6859F47C-03F5-4722-A015-BF9F2987956C}"/>
            </a:ext>
          </a:extLst>
        </xdr:cNvPr>
        <xdr:cNvSpPr>
          <a:spLocks noChangeAspect="1" noChangeArrowheads="1"/>
        </xdr:cNvSpPr>
      </xdr:nvSpPr>
      <xdr:spPr bwMode="auto">
        <a:xfrm>
          <a:off x="7439025" y="24212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128</xdr:row>
      <xdr:rowOff>0</xdr:rowOff>
    </xdr:from>
    <xdr:ext cx="304800" cy="548217"/>
    <xdr:sp macro="" textlink="">
      <xdr:nvSpPr>
        <xdr:cNvPr id="188" name="AutoShape 1" descr="Obrok, s katerim odplačujete kredit">
          <a:extLst>
            <a:ext uri="{FF2B5EF4-FFF2-40B4-BE49-F238E27FC236}">
              <a16:creationId xmlns:a16="http://schemas.microsoft.com/office/drawing/2014/main" id="{047C3697-A113-4631-90A1-63EBA01D3CA8}"/>
            </a:ext>
          </a:extLst>
        </xdr:cNvPr>
        <xdr:cNvSpPr>
          <a:spLocks noChangeAspect="1" noChangeArrowheads="1"/>
        </xdr:cNvSpPr>
      </xdr:nvSpPr>
      <xdr:spPr bwMode="auto">
        <a:xfrm>
          <a:off x="7439025" y="24593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130</xdr:row>
      <xdr:rowOff>0</xdr:rowOff>
    </xdr:from>
    <xdr:ext cx="304800" cy="548217"/>
    <xdr:sp macro="" textlink="">
      <xdr:nvSpPr>
        <xdr:cNvPr id="189" name="AutoShape 1" descr="Obrok, s katerim odplačujete kredit">
          <a:extLst>
            <a:ext uri="{FF2B5EF4-FFF2-40B4-BE49-F238E27FC236}">
              <a16:creationId xmlns:a16="http://schemas.microsoft.com/office/drawing/2014/main" id="{5663F8C4-0B48-412E-BF8C-08BED43B7F79}"/>
            </a:ext>
          </a:extLst>
        </xdr:cNvPr>
        <xdr:cNvSpPr>
          <a:spLocks noChangeAspect="1" noChangeArrowheads="1"/>
        </xdr:cNvSpPr>
      </xdr:nvSpPr>
      <xdr:spPr bwMode="auto">
        <a:xfrm>
          <a:off x="7439025" y="24974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132</xdr:row>
      <xdr:rowOff>0</xdr:rowOff>
    </xdr:from>
    <xdr:ext cx="304800" cy="548217"/>
    <xdr:sp macro="" textlink="">
      <xdr:nvSpPr>
        <xdr:cNvPr id="190" name="AutoShape 1" descr="Obrok, s katerim odplačujete kredit">
          <a:extLst>
            <a:ext uri="{FF2B5EF4-FFF2-40B4-BE49-F238E27FC236}">
              <a16:creationId xmlns:a16="http://schemas.microsoft.com/office/drawing/2014/main" id="{C4B1AB4B-91F3-4600-BAB7-18EAA570449F}"/>
            </a:ext>
          </a:extLst>
        </xdr:cNvPr>
        <xdr:cNvSpPr>
          <a:spLocks noChangeAspect="1" noChangeArrowheads="1"/>
        </xdr:cNvSpPr>
      </xdr:nvSpPr>
      <xdr:spPr bwMode="auto">
        <a:xfrm>
          <a:off x="7439025" y="2535555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304800" cy="548217"/>
    <xdr:sp macro="" textlink="">
      <xdr:nvSpPr>
        <xdr:cNvPr id="310" name="AutoShape 1" descr="Obrok, s katerim odplačujete kredit">
          <a:extLst>
            <a:ext uri="{FF2B5EF4-FFF2-40B4-BE49-F238E27FC236}">
              <a16:creationId xmlns:a16="http://schemas.microsoft.com/office/drawing/2014/main" id="{0FC18888-10BE-4A47-A27C-38435DC5C668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548217"/>
    <xdr:sp macro="" textlink="">
      <xdr:nvSpPr>
        <xdr:cNvPr id="311" name="AutoShape 1" descr="Obrok, s katerim odplačujete kredit">
          <a:extLst>
            <a:ext uri="{FF2B5EF4-FFF2-40B4-BE49-F238E27FC236}">
              <a16:creationId xmlns:a16="http://schemas.microsoft.com/office/drawing/2014/main" id="{11693726-003B-4A20-BE4E-BD38B2FA3086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548217"/>
    <xdr:sp macro="" textlink="">
      <xdr:nvSpPr>
        <xdr:cNvPr id="312" name="AutoShape 1" descr="Obrok, s katerim odplačujete kredit">
          <a:extLst>
            <a:ext uri="{FF2B5EF4-FFF2-40B4-BE49-F238E27FC236}">
              <a16:creationId xmlns:a16="http://schemas.microsoft.com/office/drawing/2014/main" id="{B757A977-0847-4D27-853D-0DC3611808F6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548217"/>
    <xdr:sp macro="" textlink="">
      <xdr:nvSpPr>
        <xdr:cNvPr id="313" name="AutoShape 1" descr="Obrok, s katerim odplačujete kredit">
          <a:extLst>
            <a:ext uri="{FF2B5EF4-FFF2-40B4-BE49-F238E27FC236}">
              <a16:creationId xmlns:a16="http://schemas.microsoft.com/office/drawing/2014/main" id="{92F00243-661A-474F-8513-F1C534174495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304800" cy="548217"/>
    <xdr:sp macro="" textlink="">
      <xdr:nvSpPr>
        <xdr:cNvPr id="314" name="AutoShape 1" descr="Obrok, s katerim odplačujete kredit">
          <a:extLst>
            <a:ext uri="{FF2B5EF4-FFF2-40B4-BE49-F238E27FC236}">
              <a16:creationId xmlns:a16="http://schemas.microsoft.com/office/drawing/2014/main" id="{4E70D18F-0421-4F14-84CE-640226CF8DBA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304800" cy="548217"/>
    <xdr:sp macro="" textlink="">
      <xdr:nvSpPr>
        <xdr:cNvPr id="315" name="AutoShape 1" descr="Obrok, s katerim odplačujete kredit">
          <a:extLst>
            <a:ext uri="{FF2B5EF4-FFF2-40B4-BE49-F238E27FC236}">
              <a16:creationId xmlns:a16="http://schemas.microsoft.com/office/drawing/2014/main" id="{CEC43653-9C44-4DAD-AE26-D273F3C831B7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548217"/>
    <xdr:sp macro="" textlink="">
      <xdr:nvSpPr>
        <xdr:cNvPr id="316" name="AutoShape 1" descr="Obrok, s katerim odplačujete kredit">
          <a:extLst>
            <a:ext uri="{FF2B5EF4-FFF2-40B4-BE49-F238E27FC236}">
              <a16:creationId xmlns:a16="http://schemas.microsoft.com/office/drawing/2014/main" id="{C485551D-1CE6-4C80-AFCC-25EACF517B53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04800" cy="548217"/>
    <xdr:sp macro="" textlink="">
      <xdr:nvSpPr>
        <xdr:cNvPr id="317" name="AutoShape 1" descr="Obrok, s katerim odplačujete kredit">
          <a:extLst>
            <a:ext uri="{FF2B5EF4-FFF2-40B4-BE49-F238E27FC236}">
              <a16:creationId xmlns:a16="http://schemas.microsoft.com/office/drawing/2014/main" id="{883932A0-6A0B-4A40-9F60-E015E633F26E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304800" cy="548217"/>
    <xdr:sp macro="" textlink="">
      <xdr:nvSpPr>
        <xdr:cNvPr id="318" name="AutoShape 1" descr="Obrok, s katerim odplačujete kredit">
          <a:extLst>
            <a:ext uri="{FF2B5EF4-FFF2-40B4-BE49-F238E27FC236}">
              <a16:creationId xmlns:a16="http://schemas.microsoft.com/office/drawing/2014/main" id="{8FB2DF61-1912-4FFA-BE1F-536DD827CE72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304800" cy="548217"/>
    <xdr:sp macro="" textlink="">
      <xdr:nvSpPr>
        <xdr:cNvPr id="319" name="AutoShape 1" descr="Obrok, s katerim odplačujete kredit">
          <a:extLst>
            <a:ext uri="{FF2B5EF4-FFF2-40B4-BE49-F238E27FC236}">
              <a16:creationId xmlns:a16="http://schemas.microsoft.com/office/drawing/2014/main" id="{0701B85C-D1CB-4255-8EEF-C91C551115D2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304800" cy="548217"/>
    <xdr:sp macro="" textlink="">
      <xdr:nvSpPr>
        <xdr:cNvPr id="320" name="AutoShape 1" descr="Obrok, s katerim odplačujete kredit">
          <a:extLst>
            <a:ext uri="{FF2B5EF4-FFF2-40B4-BE49-F238E27FC236}">
              <a16:creationId xmlns:a16="http://schemas.microsoft.com/office/drawing/2014/main" id="{6A4B4810-A2DB-4783-8D5F-82EF152FCF07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</xdr:row>
      <xdr:rowOff>0</xdr:rowOff>
    </xdr:from>
    <xdr:ext cx="304800" cy="548217"/>
    <xdr:sp macro="" textlink="">
      <xdr:nvSpPr>
        <xdr:cNvPr id="321" name="AutoShape 1" descr="Obrok, s katerim odplačujete kredit">
          <a:extLst>
            <a:ext uri="{FF2B5EF4-FFF2-40B4-BE49-F238E27FC236}">
              <a16:creationId xmlns:a16="http://schemas.microsoft.com/office/drawing/2014/main" id="{8468A79D-0B53-40C4-9374-9AFDB99DB2EB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27</xdr:row>
      <xdr:rowOff>0</xdr:rowOff>
    </xdr:from>
    <xdr:ext cx="304800" cy="548217"/>
    <xdr:sp macro="" textlink="">
      <xdr:nvSpPr>
        <xdr:cNvPr id="322" name="AutoShape 1" descr="Obrok, s katerim odplačujete kredit">
          <a:extLst>
            <a:ext uri="{FF2B5EF4-FFF2-40B4-BE49-F238E27FC236}">
              <a16:creationId xmlns:a16="http://schemas.microsoft.com/office/drawing/2014/main" id="{F141A5BC-A9E2-4366-8097-ED4C1810B214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28</xdr:row>
      <xdr:rowOff>0</xdr:rowOff>
    </xdr:from>
    <xdr:ext cx="304800" cy="548217"/>
    <xdr:sp macro="" textlink="">
      <xdr:nvSpPr>
        <xdr:cNvPr id="323" name="AutoShape 1" descr="Obrok, s katerim odplačujete kredit">
          <a:extLst>
            <a:ext uri="{FF2B5EF4-FFF2-40B4-BE49-F238E27FC236}">
              <a16:creationId xmlns:a16="http://schemas.microsoft.com/office/drawing/2014/main" id="{59E2AC09-7FD3-4405-8ADA-89F213EE81EF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29</xdr:row>
      <xdr:rowOff>0</xdr:rowOff>
    </xdr:from>
    <xdr:ext cx="304800" cy="548217"/>
    <xdr:sp macro="" textlink="">
      <xdr:nvSpPr>
        <xdr:cNvPr id="324" name="AutoShape 1" descr="Obrok, s katerim odplačujete kredit">
          <a:extLst>
            <a:ext uri="{FF2B5EF4-FFF2-40B4-BE49-F238E27FC236}">
              <a16:creationId xmlns:a16="http://schemas.microsoft.com/office/drawing/2014/main" id="{0332D4CB-413A-49CD-B548-0B021D60EEA6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548217"/>
    <xdr:sp macro="" textlink="">
      <xdr:nvSpPr>
        <xdr:cNvPr id="325" name="AutoShape 1" descr="Obrok, s katerim odplačujete kredit">
          <a:extLst>
            <a:ext uri="{FF2B5EF4-FFF2-40B4-BE49-F238E27FC236}">
              <a16:creationId xmlns:a16="http://schemas.microsoft.com/office/drawing/2014/main" id="{CB4BFE07-A0F0-4A62-AE0B-92F7B5DF584B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31</xdr:row>
      <xdr:rowOff>0</xdr:rowOff>
    </xdr:from>
    <xdr:ext cx="304800" cy="548217"/>
    <xdr:sp macro="" textlink="">
      <xdr:nvSpPr>
        <xdr:cNvPr id="326" name="AutoShape 1" descr="Obrok, s katerim odplačujete kredit">
          <a:extLst>
            <a:ext uri="{FF2B5EF4-FFF2-40B4-BE49-F238E27FC236}">
              <a16:creationId xmlns:a16="http://schemas.microsoft.com/office/drawing/2014/main" id="{56F0C4B8-62D8-4275-BE1D-36E2673B6CD4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304800" cy="548217"/>
    <xdr:sp macro="" textlink="">
      <xdr:nvSpPr>
        <xdr:cNvPr id="327" name="AutoShape 1" descr="Obrok, s katerim odplačujete kredit">
          <a:extLst>
            <a:ext uri="{FF2B5EF4-FFF2-40B4-BE49-F238E27FC236}">
              <a16:creationId xmlns:a16="http://schemas.microsoft.com/office/drawing/2014/main" id="{1F64291A-F6DE-4427-8269-D4F160039CE8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304800" cy="548217"/>
    <xdr:sp macro="" textlink="">
      <xdr:nvSpPr>
        <xdr:cNvPr id="328" name="AutoShape 1" descr="Obrok, s katerim odplačujete kredit">
          <a:extLst>
            <a:ext uri="{FF2B5EF4-FFF2-40B4-BE49-F238E27FC236}">
              <a16:creationId xmlns:a16="http://schemas.microsoft.com/office/drawing/2014/main" id="{3B92947B-012A-4EE7-942C-552BDC904637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304800" cy="548217"/>
    <xdr:sp macro="" textlink="">
      <xdr:nvSpPr>
        <xdr:cNvPr id="329" name="AutoShape 1" descr="Obrok, s katerim odplačujete kredit">
          <a:extLst>
            <a:ext uri="{FF2B5EF4-FFF2-40B4-BE49-F238E27FC236}">
              <a16:creationId xmlns:a16="http://schemas.microsoft.com/office/drawing/2014/main" id="{FF0047D5-60F9-4908-952A-60CA2112DAC6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35</xdr:row>
      <xdr:rowOff>0</xdr:rowOff>
    </xdr:from>
    <xdr:ext cx="304800" cy="548217"/>
    <xdr:sp macro="" textlink="">
      <xdr:nvSpPr>
        <xdr:cNvPr id="330" name="AutoShape 1" descr="Obrok, s katerim odplačujete kredit">
          <a:extLst>
            <a:ext uri="{FF2B5EF4-FFF2-40B4-BE49-F238E27FC236}">
              <a16:creationId xmlns:a16="http://schemas.microsoft.com/office/drawing/2014/main" id="{F874A0DB-4B4B-458E-B5BF-0D4CA98BE3DB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304800" cy="548217"/>
    <xdr:sp macro="" textlink="">
      <xdr:nvSpPr>
        <xdr:cNvPr id="331" name="AutoShape 1" descr="Obrok, s katerim odplačujete kredit">
          <a:extLst>
            <a:ext uri="{FF2B5EF4-FFF2-40B4-BE49-F238E27FC236}">
              <a16:creationId xmlns:a16="http://schemas.microsoft.com/office/drawing/2014/main" id="{707D5992-C7A1-4B84-881F-B6811361D376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37</xdr:row>
      <xdr:rowOff>0</xdr:rowOff>
    </xdr:from>
    <xdr:ext cx="304800" cy="548217"/>
    <xdr:sp macro="" textlink="">
      <xdr:nvSpPr>
        <xdr:cNvPr id="332" name="AutoShape 1" descr="Obrok, s katerim odplačujete kredit">
          <a:extLst>
            <a:ext uri="{FF2B5EF4-FFF2-40B4-BE49-F238E27FC236}">
              <a16:creationId xmlns:a16="http://schemas.microsoft.com/office/drawing/2014/main" id="{82815C26-B2DE-4B18-84EC-E815CB9C8AC0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548217"/>
    <xdr:sp macro="" textlink="">
      <xdr:nvSpPr>
        <xdr:cNvPr id="333" name="AutoShape 1" descr="Obrok, s katerim odplačujete kredit">
          <a:extLst>
            <a:ext uri="{FF2B5EF4-FFF2-40B4-BE49-F238E27FC236}">
              <a16:creationId xmlns:a16="http://schemas.microsoft.com/office/drawing/2014/main" id="{64C28A79-F61C-4C5D-A9A8-67ACCD2F1619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39</xdr:row>
      <xdr:rowOff>0</xdr:rowOff>
    </xdr:from>
    <xdr:ext cx="304800" cy="548217"/>
    <xdr:sp macro="" textlink="">
      <xdr:nvSpPr>
        <xdr:cNvPr id="334" name="AutoShape 1" descr="Obrok, s katerim odplačujete kredit">
          <a:extLst>
            <a:ext uri="{FF2B5EF4-FFF2-40B4-BE49-F238E27FC236}">
              <a16:creationId xmlns:a16="http://schemas.microsoft.com/office/drawing/2014/main" id="{1243A177-5E38-4CD6-B373-45A296FC7193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40</xdr:row>
      <xdr:rowOff>0</xdr:rowOff>
    </xdr:from>
    <xdr:ext cx="304800" cy="548217"/>
    <xdr:sp macro="" textlink="">
      <xdr:nvSpPr>
        <xdr:cNvPr id="335" name="AutoShape 1" descr="Obrok, s katerim odplačujete kredit">
          <a:extLst>
            <a:ext uri="{FF2B5EF4-FFF2-40B4-BE49-F238E27FC236}">
              <a16:creationId xmlns:a16="http://schemas.microsoft.com/office/drawing/2014/main" id="{C18D07C9-D26B-4B7A-80E2-3068B6997F68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41</xdr:row>
      <xdr:rowOff>0</xdr:rowOff>
    </xdr:from>
    <xdr:ext cx="304800" cy="548217"/>
    <xdr:sp macro="" textlink="">
      <xdr:nvSpPr>
        <xdr:cNvPr id="336" name="AutoShape 1" descr="Obrok, s katerim odplačujete kredit">
          <a:extLst>
            <a:ext uri="{FF2B5EF4-FFF2-40B4-BE49-F238E27FC236}">
              <a16:creationId xmlns:a16="http://schemas.microsoft.com/office/drawing/2014/main" id="{D033FD44-A66D-4F41-9B3A-978CEF621E40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42</xdr:row>
      <xdr:rowOff>0</xdr:rowOff>
    </xdr:from>
    <xdr:ext cx="304800" cy="548217"/>
    <xdr:sp macro="" textlink="">
      <xdr:nvSpPr>
        <xdr:cNvPr id="337" name="AutoShape 1" descr="Obrok, s katerim odplačujete kredit">
          <a:extLst>
            <a:ext uri="{FF2B5EF4-FFF2-40B4-BE49-F238E27FC236}">
              <a16:creationId xmlns:a16="http://schemas.microsoft.com/office/drawing/2014/main" id="{16A5FCB8-E8EE-42FD-9CCF-AF8AC0C37E97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43</xdr:row>
      <xdr:rowOff>0</xdr:rowOff>
    </xdr:from>
    <xdr:ext cx="304800" cy="548217"/>
    <xdr:sp macro="" textlink="">
      <xdr:nvSpPr>
        <xdr:cNvPr id="338" name="AutoShape 1" descr="Obrok, s katerim odplačujete kredit">
          <a:extLst>
            <a:ext uri="{FF2B5EF4-FFF2-40B4-BE49-F238E27FC236}">
              <a16:creationId xmlns:a16="http://schemas.microsoft.com/office/drawing/2014/main" id="{5F31C5FA-5D96-4BCB-9BEE-F6CCCF8291F2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548217"/>
    <xdr:sp macro="" textlink="">
      <xdr:nvSpPr>
        <xdr:cNvPr id="339" name="AutoShape 1" descr="Obrok, s katerim odplačujete kredit">
          <a:extLst>
            <a:ext uri="{FF2B5EF4-FFF2-40B4-BE49-F238E27FC236}">
              <a16:creationId xmlns:a16="http://schemas.microsoft.com/office/drawing/2014/main" id="{6E4050BF-986D-44AC-AD42-939F6F891929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45</xdr:row>
      <xdr:rowOff>0</xdr:rowOff>
    </xdr:from>
    <xdr:ext cx="304800" cy="548217"/>
    <xdr:sp macro="" textlink="">
      <xdr:nvSpPr>
        <xdr:cNvPr id="340" name="AutoShape 1" descr="Obrok, s katerim odplačujete kredit">
          <a:extLst>
            <a:ext uri="{FF2B5EF4-FFF2-40B4-BE49-F238E27FC236}">
              <a16:creationId xmlns:a16="http://schemas.microsoft.com/office/drawing/2014/main" id="{121AB3F1-6DA2-4263-A7BF-84438CFEC9E1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46</xdr:row>
      <xdr:rowOff>0</xdr:rowOff>
    </xdr:from>
    <xdr:ext cx="304800" cy="548217"/>
    <xdr:sp macro="" textlink="">
      <xdr:nvSpPr>
        <xdr:cNvPr id="341" name="AutoShape 1" descr="Obrok, s katerim odplačujete kredit">
          <a:extLst>
            <a:ext uri="{FF2B5EF4-FFF2-40B4-BE49-F238E27FC236}">
              <a16:creationId xmlns:a16="http://schemas.microsoft.com/office/drawing/2014/main" id="{C276B2E9-B338-4DCD-967F-87BDF342C9EF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47</xdr:row>
      <xdr:rowOff>0</xdr:rowOff>
    </xdr:from>
    <xdr:ext cx="304800" cy="548217"/>
    <xdr:sp macro="" textlink="">
      <xdr:nvSpPr>
        <xdr:cNvPr id="342" name="AutoShape 1" descr="Obrok, s katerim odplačujete kredit">
          <a:extLst>
            <a:ext uri="{FF2B5EF4-FFF2-40B4-BE49-F238E27FC236}">
              <a16:creationId xmlns:a16="http://schemas.microsoft.com/office/drawing/2014/main" id="{F0F1B3D0-9264-4921-93E8-F25E13E1C3E3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48</xdr:row>
      <xdr:rowOff>0</xdr:rowOff>
    </xdr:from>
    <xdr:ext cx="304800" cy="548217"/>
    <xdr:sp macro="" textlink="">
      <xdr:nvSpPr>
        <xdr:cNvPr id="343" name="AutoShape 1" descr="Obrok, s katerim odplačujete kredit">
          <a:extLst>
            <a:ext uri="{FF2B5EF4-FFF2-40B4-BE49-F238E27FC236}">
              <a16:creationId xmlns:a16="http://schemas.microsoft.com/office/drawing/2014/main" id="{10237A27-763D-49B5-93BA-081E41E4AFC6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304800" cy="548217"/>
    <xdr:sp macro="" textlink="">
      <xdr:nvSpPr>
        <xdr:cNvPr id="344" name="AutoShape 1" descr="Obrok, s katerim odplačujete kredit">
          <a:extLst>
            <a:ext uri="{FF2B5EF4-FFF2-40B4-BE49-F238E27FC236}">
              <a16:creationId xmlns:a16="http://schemas.microsoft.com/office/drawing/2014/main" id="{BD2645B0-A8D9-4D19-8EAF-B31DD2594998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50</xdr:row>
      <xdr:rowOff>0</xdr:rowOff>
    </xdr:from>
    <xdr:ext cx="304800" cy="548217"/>
    <xdr:sp macro="" textlink="">
      <xdr:nvSpPr>
        <xdr:cNvPr id="345" name="AutoShape 1" descr="Obrok, s katerim odplačujete kredit">
          <a:extLst>
            <a:ext uri="{FF2B5EF4-FFF2-40B4-BE49-F238E27FC236}">
              <a16:creationId xmlns:a16="http://schemas.microsoft.com/office/drawing/2014/main" id="{A04CE1B9-6267-4FDC-95C2-1AD1FDDB3679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51</xdr:row>
      <xdr:rowOff>0</xdr:rowOff>
    </xdr:from>
    <xdr:ext cx="304800" cy="548217"/>
    <xdr:sp macro="" textlink="">
      <xdr:nvSpPr>
        <xdr:cNvPr id="346" name="AutoShape 1" descr="Obrok, s katerim odplačujete kredit">
          <a:extLst>
            <a:ext uri="{FF2B5EF4-FFF2-40B4-BE49-F238E27FC236}">
              <a16:creationId xmlns:a16="http://schemas.microsoft.com/office/drawing/2014/main" id="{74BD77E5-8A7E-4D7B-8FF7-0DBE04455652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0</xdr:rowOff>
    </xdr:from>
    <xdr:ext cx="304800" cy="548217"/>
    <xdr:sp macro="" textlink="">
      <xdr:nvSpPr>
        <xdr:cNvPr id="347" name="AutoShape 1" descr="Obrok, s katerim odplačujete kredit">
          <a:extLst>
            <a:ext uri="{FF2B5EF4-FFF2-40B4-BE49-F238E27FC236}">
              <a16:creationId xmlns:a16="http://schemas.microsoft.com/office/drawing/2014/main" id="{FA7E8CF4-E0A9-4079-9B66-2E71B0AA169A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548217"/>
    <xdr:sp macro="" textlink="">
      <xdr:nvSpPr>
        <xdr:cNvPr id="348" name="AutoShape 1" descr="Obrok, s katerim odplačujete kredit">
          <a:extLst>
            <a:ext uri="{FF2B5EF4-FFF2-40B4-BE49-F238E27FC236}">
              <a16:creationId xmlns:a16="http://schemas.microsoft.com/office/drawing/2014/main" id="{7C01D3B2-1238-473D-94D2-A1C70B887BFB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54</xdr:row>
      <xdr:rowOff>0</xdr:rowOff>
    </xdr:from>
    <xdr:ext cx="304800" cy="548217"/>
    <xdr:sp macro="" textlink="">
      <xdr:nvSpPr>
        <xdr:cNvPr id="349" name="AutoShape 1" descr="Obrok, s katerim odplačujete kredit">
          <a:extLst>
            <a:ext uri="{FF2B5EF4-FFF2-40B4-BE49-F238E27FC236}">
              <a16:creationId xmlns:a16="http://schemas.microsoft.com/office/drawing/2014/main" id="{DB810F1D-5E22-45FD-995D-B981BBADB5C8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548217"/>
    <xdr:sp macro="" textlink="">
      <xdr:nvSpPr>
        <xdr:cNvPr id="350" name="AutoShape 1" descr="Obrok, s katerim odplačujete kredit">
          <a:extLst>
            <a:ext uri="{FF2B5EF4-FFF2-40B4-BE49-F238E27FC236}">
              <a16:creationId xmlns:a16="http://schemas.microsoft.com/office/drawing/2014/main" id="{15524FB0-81E3-4643-8A00-B403D892CCD0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304800" cy="548217"/>
    <xdr:sp macro="" textlink="">
      <xdr:nvSpPr>
        <xdr:cNvPr id="351" name="AutoShape 1" descr="Obrok, s katerim odplačujete kredit">
          <a:extLst>
            <a:ext uri="{FF2B5EF4-FFF2-40B4-BE49-F238E27FC236}">
              <a16:creationId xmlns:a16="http://schemas.microsoft.com/office/drawing/2014/main" id="{820BB4AA-1605-4F03-B8C3-D67F7562DD93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548217"/>
    <xdr:sp macro="" textlink="">
      <xdr:nvSpPr>
        <xdr:cNvPr id="352" name="AutoShape 1" descr="Obrok, s katerim odplačujete kredit">
          <a:extLst>
            <a:ext uri="{FF2B5EF4-FFF2-40B4-BE49-F238E27FC236}">
              <a16:creationId xmlns:a16="http://schemas.microsoft.com/office/drawing/2014/main" id="{E8157AFD-69E1-425C-8865-8FC43087A7E7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0</xdr:rowOff>
    </xdr:from>
    <xdr:ext cx="304800" cy="548217"/>
    <xdr:sp macro="" textlink="">
      <xdr:nvSpPr>
        <xdr:cNvPr id="353" name="AutoShape 1" descr="Obrok, s katerim odplačujete kredit">
          <a:extLst>
            <a:ext uri="{FF2B5EF4-FFF2-40B4-BE49-F238E27FC236}">
              <a16:creationId xmlns:a16="http://schemas.microsoft.com/office/drawing/2014/main" id="{0931037E-CB83-4E2C-9245-E315EFF9B9E1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548217"/>
    <xdr:sp macro="" textlink="">
      <xdr:nvSpPr>
        <xdr:cNvPr id="354" name="AutoShape 1" descr="Obrok, s katerim odplačujete kredit">
          <a:extLst>
            <a:ext uri="{FF2B5EF4-FFF2-40B4-BE49-F238E27FC236}">
              <a16:creationId xmlns:a16="http://schemas.microsoft.com/office/drawing/2014/main" id="{D660E191-F600-4A2F-8D54-D3C6FD52758D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</xdr:row>
      <xdr:rowOff>0</xdr:rowOff>
    </xdr:from>
    <xdr:ext cx="304800" cy="548217"/>
    <xdr:sp macro="" textlink="">
      <xdr:nvSpPr>
        <xdr:cNvPr id="355" name="AutoShape 1" descr="Obrok, s katerim odplačujete kredit">
          <a:extLst>
            <a:ext uri="{FF2B5EF4-FFF2-40B4-BE49-F238E27FC236}">
              <a16:creationId xmlns:a16="http://schemas.microsoft.com/office/drawing/2014/main" id="{D9E81576-CA4C-4D5C-832D-E47E377844F1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</xdr:row>
      <xdr:rowOff>0</xdr:rowOff>
    </xdr:from>
    <xdr:ext cx="304800" cy="548217"/>
    <xdr:sp macro="" textlink="">
      <xdr:nvSpPr>
        <xdr:cNvPr id="356" name="AutoShape 1" descr="Obrok, s katerim odplačujete kredit">
          <a:extLst>
            <a:ext uri="{FF2B5EF4-FFF2-40B4-BE49-F238E27FC236}">
              <a16:creationId xmlns:a16="http://schemas.microsoft.com/office/drawing/2014/main" id="{3BBEFCDD-3880-4DB7-A0CA-4C31F0FA7D7D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62</xdr:row>
      <xdr:rowOff>0</xdr:rowOff>
    </xdr:from>
    <xdr:ext cx="304800" cy="548217"/>
    <xdr:sp macro="" textlink="">
      <xdr:nvSpPr>
        <xdr:cNvPr id="357" name="AutoShape 1" descr="Obrok, s katerim odplačujete kredit">
          <a:extLst>
            <a:ext uri="{FF2B5EF4-FFF2-40B4-BE49-F238E27FC236}">
              <a16:creationId xmlns:a16="http://schemas.microsoft.com/office/drawing/2014/main" id="{9F92D4AF-7889-4D35-9800-28B8DE27EDA2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63</xdr:row>
      <xdr:rowOff>0</xdr:rowOff>
    </xdr:from>
    <xdr:ext cx="304800" cy="548217"/>
    <xdr:sp macro="" textlink="">
      <xdr:nvSpPr>
        <xdr:cNvPr id="358" name="AutoShape 1" descr="Obrok, s katerim odplačujete kredit">
          <a:extLst>
            <a:ext uri="{FF2B5EF4-FFF2-40B4-BE49-F238E27FC236}">
              <a16:creationId xmlns:a16="http://schemas.microsoft.com/office/drawing/2014/main" id="{87B7AE94-E84A-409E-9A5D-683213AC72FA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64</xdr:row>
      <xdr:rowOff>0</xdr:rowOff>
    </xdr:from>
    <xdr:ext cx="304800" cy="548217"/>
    <xdr:sp macro="" textlink="">
      <xdr:nvSpPr>
        <xdr:cNvPr id="359" name="AutoShape 1" descr="Obrok, s katerim odplačujete kredit">
          <a:extLst>
            <a:ext uri="{FF2B5EF4-FFF2-40B4-BE49-F238E27FC236}">
              <a16:creationId xmlns:a16="http://schemas.microsoft.com/office/drawing/2014/main" id="{3039EB3E-21FB-4618-BC14-A77112CB78BA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65</xdr:row>
      <xdr:rowOff>0</xdr:rowOff>
    </xdr:from>
    <xdr:ext cx="304800" cy="548217"/>
    <xdr:sp macro="" textlink="">
      <xdr:nvSpPr>
        <xdr:cNvPr id="360" name="AutoShape 1" descr="Obrok, s katerim odplačujete kredit">
          <a:extLst>
            <a:ext uri="{FF2B5EF4-FFF2-40B4-BE49-F238E27FC236}">
              <a16:creationId xmlns:a16="http://schemas.microsoft.com/office/drawing/2014/main" id="{A9023EC6-7FC9-49DD-9122-03B0C1D3E297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304800" cy="548217"/>
    <xdr:sp macro="" textlink="">
      <xdr:nvSpPr>
        <xdr:cNvPr id="361" name="AutoShape 1" descr="Obrok, s katerim odplačujete kredit">
          <a:extLst>
            <a:ext uri="{FF2B5EF4-FFF2-40B4-BE49-F238E27FC236}">
              <a16:creationId xmlns:a16="http://schemas.microsoft.com/office/drawing/2014/main" id="{B6D9E0AC-EF24-4CCB-80DA-277DBDCCB39E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67</xdr:row>
      <xdr:rowOff>0</xdr:rowOff>
    </xdr:from>
    <xdr:ext cx="304800" cy="548217"/>
    <xdr:sp macro="" textlink="">
      <xdr:nvSpPr>
        <xdr:cNvPr id="362" name="AutoShape 1" descr="Obrok, s katerim odplačujete kredit">
          <a:extLst>
            <a:ext uri="{FF2B5EF4-FFF2-40B4-BE49-F238E27FC236}">
              <a16:creationId xmlns:a16="http://schemas.microsoft.com/office/drawing/2014/main" id="{81D2D7A6-52ED-494B-9308-BCF83B1832A0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68</xdr:row>
      <xdr:rowOff>0</xdr:rowOff>
    </xdr:from>
    <xdr:ext cx="304800" cy="548217"/>
    <xdr:sp macro="" textlink="">
      <xdr:nvSpPr>
        <xdr:cNvPr id="363" name="AutoShape 1" descr="Obrok, s katerim odplačujete kredit">
          <a:extLst>
            <a:ext uri="{FF2B5EF4-FFF2-40B4-BE49-F238E27FC236}">
              <a16:creationId xmlns:a16="http://schemas.microsoft.com/office/drawing/2014/main" id="{BD42CB50-96BE-4B7C-A75F-E6201D7E7D7D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69</xdr:row>
      <xdr:rowOff>0</xdr:rowOff>
    </xdr:from>
    <xdr:ext cx="304800" cy="548217"/>
    <xdr:sp macro="" textlink="">
      <xdr:nvSpPr>
        <xdr:cNvPr id="364" name="AutoShape 1" descr="Obrok, s katerim odplačujete kredit">
          <a:extLst>
            <a:ext uri="{FF2B5EF4-FFF2-40B4-BE49-F238E27FC236}">
              <a16:creationId xmlns:a16="http://schemas.microsoft.com/office/drawing/2014/main" id="{1DB75E7E-D893-4DC1-89C1-44966EC85F56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70</xdr:row>
      <xdr:rowOff>0</xdr:rowOff>
    </xdr:from>
    <xdr:ext cx="304800" cy="548217"/>
    <xdr:sp macro="" textlink="">
      <xdr:nvSpPr>
        <xdr:cNvPr id="365" name="AutoShape 1" descr="Obrok, s katerim odplačujete kredit">
          <a:extLst>
            <a:ext uri="{FF2B5EF4-FFF2-40B4-BE49-F238E27FC236}">
              <a16:creationId xmlns:a16="http://schemas.microsoft.com/office/drawing/2014/main" id="{AF1C5EBE-425A-4F0F-B09B-96FEACBB5A50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71</xdr:row>
      <xdr:rowOff>0</xdr:rowOff>
    </xdr:from>
    <xdr:ext cx="304800" cy="548217"/>
    <xdr:sp macro="" textlink="">
      <xdr:nvSpPr>
        <xdr:cNvPr id="366" name="AutoShape 1" descr="Obrok, s katerim odplačujete kredit">
          <a:extLst>
            <a:ext uri="{FF2B5EF4-FFF2-40B4-BE49-F238E27FC236}">
              <a16:creationId xmlns:a16="http://schemas.microsoft.com/office/drawing/2014/main" id="{28105F95-2A51-4944-882A-8748EE764D23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72</xdr:row>
      <xdr:rowOff>0</xdr:rowOff>
    </xdr:from>
    <xdr:ext cx="304800" cy="548217"/>
    <xdr:sp macro="" textlink="">
      <xdr:nvSpPr>
        <xdr:cNvPr id="367" name="AutoShape 1" descr="Obrok, s katerim odplačujete kredit">
          <a:extLst>
            <a:ext uri="{FF2B5EF4-FFF2-40B4-BE49-F238E27FC236}">
              <a16:creationId xmlns:a16="http://schemas.microsoft.com/office/drawing/2014/main" id="{9249D8C5-425B-482D-B3CA-5AFA455C5981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73</xdr:row>
      <xdr:rowOff>0</xdr:rowOff>
    </xdr:from>
    <xdr:ext cx="304800" cy="548217"/>
    <xdr:sp macro="" textlink="">
      <xdr:nvSpPr>
        <xdr:cNvPr id="368" name="AutoShape 1" descr="Obrok, s katerim odplačujete kredit">
          <a:extLst>
            <a:ext uri="{FF2B5EF4-FFF2-40B4-BE49-F238E27FC236}">
              <a16:creationId xmlns:a16="http://schemas.microsoft.com/office/drawing/2014/main" id="{930FB498-B3E8-4B0B-968F-59E50191E308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</xdr:row>
      <xdr:rowOff>0</xdr:rowOff>
    </xdr:from>
    <xdr:ext cx="304800" cy="548217"/>
    <xdr:sp macro="" textlink="">
      <xdr:nvSpPr>
        <xdr:cNvPr id="369" name="AutoShape 1" descr="Obrok, s katerim odplačujete kredit">
          <a:extLst>
            <a:ext uri="{FF2B5EF4-FFF2-40B4-BE49-F238E27FC236}">
              <a16:creationId xmlns:a16="http://schemas.microsoft.com/office/drawing/2014/main" id="{A9B8A29C-2D96-45DD-BDE6-B0A063574CE2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</xdr:row>
      <xdr:rowOff>0</xdr:rowOff>
    </xdr:from>
    <xdr:ext cx="304800" cy="548217"/>
    <xdr:sp macro="" textlink="">
      <xdr:nvSpPr>
        <xdr:cNvPr id="370" name="AutoShape 1" descr="Obrok, s katerim odplačujete kredit">
          <a:extLst>
            <a:ext uri="{FF2B5EF4-FFF2-40B4-BE49-F238E27FC236}">
              <a16:creationId xmlns:a16="http://schemas.microsoft.com/office/drawing/2014/main" id="{CE3C9026-470B-4447-A02B-D09949F73648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</xdr:row>
      <xdr:rowOff>0</xdr:rowOff>
    </xdr:from>
    <xdr:ext cx="304800" cy="548217"/>
    <xdr:sp macro="" textlink="">
      <xdr:nvSpPr>
        <xdr:cNvPr id="371" name="AutoShape 1" descr="Obrok, s katerim odplačujete kredit">
          <a:extLst>
            <a:ext uri="{FF2B5EF4-FFF2-40B4-BE49-F238E27FC236}">
              <a16:creationId xmlns:a16="http://schemas.microsoft.com/office/drawing/2014/main" id="{1B65EAD7-1EC7-40A3-970F-6353FDB80339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</xdr:row>
      <xdr:rowOff>0</xdr:rowOff>
    </xdr:from>
    <xdr:ext cx="304800" cy="548217"/>
    <xdr:sp macro="" textlink="">
      <xdr:nvSpPr>
        <xdr:cNvPr id="372" name="AutoShape 1" descr="Obrok, s katerim odplačujete kredit">
          <a:extLst>
            <a:ext uri="{FF2B5EF4-FFF2-40B4-BE49-F238E27FC236}">
              <a16:creationId xmlns:a16="http://schemas.microsoft.com/office/drawing/2014/main" id="{C401E45A-8A19-42DD-AF22-9CA1DE4A05B0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78</xdr:row>
      <xdr:rowOff>0</xdr:rowOff>
    </xdr:from>
    <xdr:ext cx="304800" cy="548217"/>
    <xdr:sp macro="" textlink="">
      <xdr:nvSpPr>
        <xdr:cNvPr id="373" name="AutoShape 1" descr="Obrok, s katerim odplačujete kredit">
          <a:extLst>
            <a:ext uri="{FF2B5EF4-FFF2-40B4-BE49-F238E27FC236}">
              <a16:creationId xmlns:a16="http://schemas.microsoft.com/office/drawing/2014/main" id="{E485496E-6F57-4F4B-91DC-1B76C51D4CB6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79</xdr:row>
      <xdr:rowOff>0</xdr:rowOff>
    </xdr:from>
    <xdr:ext cx="304800" cy="548217"/>
    <xdr:sp macro="" textlink="">
      <xdr:nvSpPr>
        <xdr:cNvPr id="374" name="AutoShape 1" descr="Obrok, s katerim odplačujete kredit">
          <a:extLst>
            <a:ext uri="{FF2B5EF4-FFF2-40B4-BE49-F238E27FC236}">
              <a16:creationId xmlns:a16="http://schemas.microsoft.com/office/drawing/2014/main" id="{2EF05344-169B-4D82-9B94-AA5B7728110B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80</xdr:row>
      <xdr:rowOff>0</xdr:rowOff>
    </xdr:from>
    <xdr:ext cx="304800" cy="548217"/>
    <xdr:sp macro="" textlink="">
      <xdr:nvSpPr>
        <xdr:cNvPr id="375" name="AutoShape 1" descr="Obrok, s katerim odplačujete kredit">
          <a:extLst>
            <a:ext uri="{FF2B5EF4-FFF2-40B4-BE49-F238E27FC236}">
              <a16:creationId xmlns:a16="http://schemas.microsoft.com/office/drawing/2014/main" id="{20B6CC03-FA0C-48DB-877C-414385D8E5D0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548217"/>
    <xdr:sp macro="" textlink="">
      <xdr:nvSpPr>
        <xdr:cNvPr id="376" name="AutoShape 1" descr="Obrok, s katerim odplačujete kredit">
          <a:extLst>
            <a:ext uri="{FF2B5EF4-FFF2-40B4-BE49-F238E27FC236}">
              <a16:creationId xmlns:a16="http://schemas.microsoft.com/office/drawing/2014/main" id="{1E55B2C7-E355-4975-8F1A-464CB1131C73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82</xdr:row>
      <xdr:rowOff>0</xdr:rowOff>
    </xdr:from>
    <xdr:ext cx="304800" cy="548217"/>
    <xdr:sp macro="" textlink="">
      <xdr:nvSpPr>
        <xdr:cNvPr id="377" name="AutoShape 1" descr="Obrok, s katerim odplačujete kredit">
          <a:extLst>
            <a:ext uri="{FF2B5EF4-FFF2-40B4-BE49-F238E27FC236}">
              <a16:creationId xmlns:a16="http://schemas.microsoft.com/office/drawing/2014/main" id="{201E6B58-3564-44AC-BC6D-9180D88225EC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548217"/>
    <xdr:sp macro="" textlink="">
      <xdr:nvSpPr>
        <xdr:cNvPr id="378" name="AutoShape 1" descr="Obrok, s katerim odplačujete kredit">
          <a:extLst>
            <a:ext uri="{FF2B5EF4-FFF2-40B4-BE49-F238E27FC236}">
              <a16:creationId xmlns:a16="http://schemas.microsoft.com/office/drawing/2014/main" id="{EFBAD6CB-29EF-4E1A-9784-28A897E556A8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84</xdr:row>
      <xdr:rowOff>0</xdr:rowOff>
    </xdr:from>
    <xdr:ext cx="304800" cy="548217"/>
    <xdr:sp macro="" textlink="">
      <xdr:nvSpPr>
        <xdr:cNvPr id="379" name="AutoShape 1" descr="Obrok, s katerim odplačujete kredit">
          <a:extLst>
            <a:ext uri="{FF2B5EF4-FFF2-40B4-BE49-F238E27FC236}">
              <a16:creationId xmlns:a16="http://schemas.microsoft.com/office/drawing/2014/main" id="{BB9EBD46-C08C-4BEE-A040-429F788C5D0C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85</xdr:row>
      <xdr:rowOff>0</xdr:rowOff>
    </xdr:from>
    <xdr:ext cx="304800" cy="548217"/>
    <xdr:sp macro="" textlink="">
      <xdr:nvSpPr>
        <xdr:cNvPr id="380" name="AutoShape 1" descr="Obrok, s katerim odplačujete kredit">
          <a:extLst>
            <a:ext uri="{FF2B5EF4-FFF2-40B4-BE49-F238E27FC236}">
              <a16:creationId xmlns:a16="http://schemas.microsoft.com/office/drawing/2014/main" id="{A272C151-4A34-4E0D-9F6D-C1982927003C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86</xdr:row>
      <xdr:rowOff>0</xdr:rowOff>
    </xdr:from>
    <xdr:ext cx="304800" cy="548217"/>
    <xdr:sp macro="" textlink="">
      <xdr:nvSpPr>
        <xdr:cNvPr id="381" name="AutoShape 1" descr="Obrok, s katerim odplačujete kredit">
          <a:extLst>
            <a:ext uri="{FF2B5EF4-FFF2-40B4-BE49-F238E27FC236}">
              <a16:creationId xmlns:a16="http://schemas.microsoft.com/office/drawing/2014/main" id="{FDEC0BFB-DA5C-4C60-AA58-DC464FD6613D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87</xdr:row>
      <xdr:rowOff>0</xdr:rowOff>
    </xdr:from>
    <xdr:ext cx="304800" cy="548217"/>
    <xdr:sp macro="" textlink="">
      <xdr:nvSpPr>
        <xdr:cNvPr id="382" name="AutoShape 1" descr="Obrok, s katerim odplačujete kredit">
          <a:extLst>
            <a:ext uri="{FF2B5EF4-FFF2-40B4-BE49-F238E27FC236}">
              <a16:creationId xmlns:a16="http://schemas.microsoft.com/office/drawing/2014/main" id="{43873FC0-B407-464D-A614-4150E7306BEE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88</xdr:row>
      <xdr:rowOff>0</xdr:rowOff>
    </xdr:from>
    <xdr:ext cx="304800" cy="548217"/>
    <xdr:sp macro="" textlink="">
      <xdr:nvSpPr>
        <xdr:cNvPr id="383" name="AutoShape 1" descr="Obrok, s katerim odplačujete kredit">
          <a:extLst>
            <a:ext uri="{FF2B5EF4-FFF2-40B4-BE49-F238E27FC236}">
              <a16:creationId xmlns:a16="http://schemas.microsoft.com/office/drawing/2014/main" id="{37ADA177-24B8-459D-983E-1797E98DB626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89</xdr:row>
      <xdr:rowOff>0</xdr:rowOff>
    </xdr:from>
    <xdr:ext cx="304800" cy="548217"/>
    <xdr:sp macro="" textlink="">
      <xdr:nvSpPr>
        <xdr:cNvPr id="384" name="AutoShape 1" descr="Obrok, s katerim odplačujete kredit">
          <a:extLst>
            <a:ext uri="{FF2B5EF4-FFF2-40B4-BE49-F238E27FC236}">
              <a16:creationId xmlns:a16="http://schemas.microsoft.com/office/drawing/2014/main" id="{21180C50-CAF5-458B-90C2-F27BB35F4636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90</xdr:row>
      <xdr:rowOff>0</xdr:rowOff>
    </xdr:from>
    <xdr:ext cx="304800" cy="548217"/>
    <xdr:sp macro="" textlink="">
      <xdr:nvSpPr>
        <xdr:cNvPr id="385" name="AutoShape 1" descr="Obrok, s katerim odplačujete kredit">
          <a:extLst>
            <a:ext uri="{FF2B5EF4-FFF2-40B4-BE49-F238E27FC236}">
              <a16:creationId xmlns:a16="http://schemas.microsoft.com/office/drawing/2014/main" id="{15304A0E-97FA-411B-9D2F-1CF9B8C32DE0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91</xdr:row>
      <xdr:rowOff>0</xdr:rowOff>
    </xdr:from>
    <xdr:ext cx="304800" cy="548217"/>
    <xdr:sp macro="" textlink="">
      <xdr:nvSpPr>
        <xdr:cNvPr id="386" name="AutoShape 1" descr="Obrok, s katerim odplačujete kredit">
          <a:extLst>
            <a:ext uri="{FF2B5EF4-FFF2-40B4-BE49-F238E27FC236}">
              <a16:creationId xmlns:a16="http://schemas.microsoft.com/office/drawing/2014/main" id="{D33A23FA-F43D-44E3-BC26-86D3EC6A5468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548217"/>
    <xdr:sp macro="" textlink="">
      <xdr:nvSpPr>
        <xdr:cNvPr id="387" name="AutoShape 1" descr="Obrok, s katerim odplačujete kredit">
          <a:extLst>
            <a:ext uri="{FF2B5EF4-FFF2-40B4-BE49-F238E27FC236}">
              <a16:creationId xmlns:a16="http://schemas.microsoft.com/office/drawing/2014/main" id="{75D3AD96-9983-45BD-A277-F35ECC758A32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93</xdr:row>
      <xdr:rowOff>0</xdr:rowOff>
    </xdr:from>
    <xdr:ext cx="304800" cy="548217"/>
    <xdr:sp macro="" textlink="">
      <xdr:nvSpPr>
        <xdr:cNvPr id="388" name="AutoShape 1" descr="Obrok, s katerim odplačujete kredit">
          <a:extLst>
            <a:ext uri="{FF2B5EF4-FFF2-40B4-BE49-F238E27FC236}">
              <a16:creationId xmlns:a16="http://schemas.microsoft.com/office/drawing/2014/main" id="{2DBC3105-5D81-419D-A54F-86B2406C0FF9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</xdr:row>
      <xdr:rowOff>0</xdr:rowOff>
    </xdr:from>
    <xdr:ext cx="304800" cy="548217"/>
    <xdr:sp macro="" textlink="">
      <xdr:nvSpPr>
        <xdr:cNvPr id="389" name="AutoShape 1" descr="Obrok, s katerim odplačujete kredit">
          <a:extLst>
            <a:ext uri="{FF2B5EF4-FFF2-40B4-BE49-F238E27FC236}">
              <a16:creationId xmlns:a16="http://schemas.microsoft.com/office/drawing/2014/main" id="{C8F66F7C-4DCE-4F4A-9636-9E473F6CDF6F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</xdr:row>
      <xdr:rowOff>0</xdr:rowOff>
    </xdr:from>
    <xdr:ext cx="304800" cy="548217"/>
    <xdr:sp macro="" textlink="">
      <xdr:nvSpPr>
        <xdr:cNvPr id="390" name="AutoShape 1" descr="Obrok, s katerim odplačujete kredit">
          <a:extLst>
            <a:ext uri="{FF2B5EF4-FFF2-40B4-BE49-F238E27FC236}">
              <a16:creationId xmlns:a16="http://schemas.microsoft.com/office/drawing/2014/main" id="{7037F3F3-6D64-4244-A83E-DE1861141712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</xdr:row>
      <xdr:rowOff>0</xdr:rowOff>
    </xdr:from>
    <xdr:ext cx="304800" cy="548217"/>
    <xdr:sp macro="" textlink="">
      <xdr:nvSpPr>
        <xdr:cNvPr id="391" name="AutoShape 1" descr="Obrok, s katerim odplačujete kredit">
          <a:extLst>
            <a:ext uri="{FF2B5EF4-FFF2-40B4-BE49-F238E27FC236}">
              <a16:creationId xmlns:a16="http://schemas.microsoft.com/office/drawing/2014/main" id="{7A8DADD5-5154-454D-913B-CD15C13D33A0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97</xdr:row>
      <xdr:rowOff>0</xdr:rowOff>
    </xdr:from>
    <xdr:ext cx="304800" cy="548217"/>
    <xdr:sp macro="" textlink="">
      <xdr:nvSpPr>
        <xdr:cNvPr id="392" name="AutoShape 1" descr="Obrok, s katerim odplačujete kredit">
          <a:extLst>
            <a:ext uri="{FF2B5EF4-FFF2-40B4-BE49-F238E27FC236}">
              <a16:creationId xmlns:a16="http://schemas.microsoft.com/office/drawing/2014/main" id="{C441C0BA-82A9-4D06-9979-86F13F7AE862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98</xdr:row>
      <xdr:rowOff>0</xdr:rowOff>
    </xdr:from>
    <xdr:ext cx="304800" cy="548217"/>
    <xdr:sp macro="" textlink="">
      <xdr:nvSpPr>
        <xdr:cNvPr id="393" name="AutoShape 1" descr="Obrok, s katerim odplačujete kredit">
          <a:extLst>
            <a:ext uri="{FF2B5EF4-FFF2-40B4-BE49-F238E27FC236}">
              <a16:creationId xmlns:a16="http://schemas.microsoft.com/office/drawing/2014/main" id="{E700AC5E-0434-4923-BB80-2EB98DF87156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48217"/>
    <xdr:sp macro="" textlink="">
      <xdr:nvSpPr>
        <xdr:cNvPr id="394" name="AutoShape 1" descr="Obrok, s katerim odplačujete kredit">
          <a:extLst>
            <a:ext uri="{FF2B5EF4-FFF2-40B4-BE49-F238E27FC236}">
              <a16:creationId xmlns:a16="http://schemas.microsoft.com/office/drawing/2014/main" id="{E729FF77-F678-480D-85CE-086D2168C726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</xdr:row>
      <xdr:rowOff>0</xdr:rowOff>
    </xdr:from>
    <xdr:ext cx="304800" cy="548217"/>
    <xdr:sp macro="" textlink="">
      <xdr:nvSpPr>
        <xdr:cNvPr id="395" name="AutoShape 1" descr="Obrok, s katerim odplačujete kredit">
          <a:extLst>
            <a:ext uri="{FF2B5EF4-FFF2-40B4-BE49-F238E27FC236}">
              <a16:creationId xmlns:a16="http://schemas.microsoft.com/office/drawing/2014/main" id="{BDB9EC09-E8B4-4A7C-AF37-C0B041CC6BD6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</xdr:row>
      <xdr:rowOff>0</xdr:rowOff>
    </xdr:from>
    <xdr:ext cx="304800" cy="548217"/>
    <xdr:sp macro="" textlink="">
      <xdr:nvSpPr>
        <xdr:cNvPr id="396" name="AutoShape 1" descr="Obrok, s katerim odplačujete kredit">
          <a:extLst>
            <a:ext uri="{FF2B5EF4-FFF2-40B4-BE49-F238E27FC236}">
              <a16:creationId xmlns:a16="http://schemas.microsoft.com/office/drawing/2014/main" id="{EECEDAD6-A45C-4723-8649-86286F4F8680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102</xdr:row>
      <xdr:rowOff>0</xdr:rowOff>
    </xdr:from>
    <xdr:ext cx="304800" cy="548217"/>
    <xdr:sp macro="" textlink="">
      <xdr:nvSpPr>
        <xdr:cNvPr id="397" name="AutoShape 1" descr="Obrok, s katerim odplačujete kredit">
          <a:extLst>
            <a:ext uri="{FF2B5EF4-FFF2-40B4-BE49-F238E27FC236}">
              <a16:creationId xmlns:a16="http://schemas.microsoft.com/office/drawing/2014/main" id="{DCB313AC-8F0E-48D6-BF2A-835D14D9BCB5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103</xdr:row>
      <xdr:rowOff>0</xdr:rowOff>
    </xdr:from>
    <xdr:ext cx="304800" cy="548217"/>
    <xdr:sp macro="" textlink="">
      <xdr:nvSpPr>
        <xdr:cNvPr id="398" name="AutoShape 1" descr="Obrok, s katerim odplačujete kredit">
          <a:extLst>
            <a:ext uri="{FF2B5EF4-FFF2-40B4-BE49-F238E27FC236}">
              <a16:creationId xmlns:a16="http://schemas.microsoft.com/office/drawing/2014/main" id="{79743913-EBFA-4894-ACFE-580A881327D9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104</xdr:row>
      <xdr:rowOff>0</xdr:rowOff>
    </xdr:from>
    <xdr:ext cx="304800" cy="548217"/>
    <xdr:sp macro="" textlink="">
      <xdr:nvSpPr>
        <xdr:cNvPr id="399" name="AutoShape 1" descr="Obrok, s katerim odplačujete kredit">
          <a:extLst>
            <a:ext uri="{FF2B5EF4-FFF2-40B4-BE49-F238E27FC236}">
              <a16:creationId xmlns:a16="http://schemas.microsoft.com/office/drawing/2014/main" id="{E126025F-8A90-40E0-B469-665B113D057D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105</xdr:row>
      <xdr:rowOff>0</xdr:rowOff>
    </xdr:from>
    <xdr:ext cx="304800" cy="548217"/>
    <xdr:sp macro="" textlink="">
      <xdr:nvSpPr>
        <xdr:cNvPr id="400" name="AutoShape 1" descr="Obrok, s katerim odplačujete kredit">
          <a:extLst>
            <a:ext uri="{FF2B5EF4-FFF2-40B4-BE49-F238E27FC236}">
              <a16:creationId xmlns:a16="http://schemas.microsoft.com/office/drawing/2014/main" id="{A35F65A6-15B9-4085-A901-29C660FC6660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106</xdr:row>
      <xdr:rowOff>0</xdr:rowOff>
    </xdr:from>
    <xdr:ext cx="304800" cy="548217"/>
    <xdr:sp macro="" textlink="">
      <xdr:nvSpPr>
        <xdr:cNvPr id="401" name="AutoShape 1" descr="Obrok, s katerim odplačujete kredit">
          <a:extLst>
            <a:ext uri="{FF2B5EF4-FFF2-40B4-BE49-F238E27FC236}">
              <a16:creationId xmlns:a16="http://schemas.microsoft.com/office/drawing/2014/main" id="{E53BC39F-131B-4B36-AD62-5983708CC7FE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107</xdr:row>
      <xdr:rowOff>0</xdr:rowOff>
    </xdr:from>
    <xdr:ext cx="304800" cy="548217"/>
    <xdr:sp macro="" textlink="">
      <xdr:nvSpPr>
        <xdr:cNvPr id="402" name="AutoShape 1" descr="Obrok, s katerim odplačujete kredit">
          <a:extLst>
            <a:ext uri="{FF2B5EF4-FFF2-40B4-BE49-F238E27FC236}">
              <a16:creationId xmlns:a16="http://schemas.microsoft.com/office/drawing/2014/main" id="{D30F968E-1489-4A03-A866-6607CD529DE4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108</xdr:row>
      <xdr:rowOff>0</xdr:rowOff>
    </xdr:from>
    <xdr:ext cx="304800" cy="548217"/>
    <xdr:sp macro="" textlink="">
      <xdr:nvSpPr>
        <xdr:cNvPr id="403" name="AutoShape 1" descr="Obrok, s katerim odplačujete kredit">
          <a:extLst>
            <a:ext uri="{FF2B5EF4-FFF2-40B4-BE49-F238E27FC236}">
              <a16:creationId xmlns:a16="http://schemas.microsoft.com/office/drawing/2014/main" id="{E2FEE5C4-0D8A-4468-9316-230FABCB52B1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109</xdr:row>
      <xdr:rowOff>0</xdr:rowOff>
    </xdr:from>
    <xdr:ext cx="304800" cy="548217"/>
    <xdr:sp macro="" textlink="">
      <xdr:nvSpPr>
        <xdr:cNvPr id="404" name="AutoShape 1" descr="Obrok, s katerim odplačujete kredit">
          <a:extLst>
            <a:ext uri="{FF2B5EF4-FFF2-40B4-BE49-F238E27FC236}">
              <a16:creationId xmlns:a16="http://schemas.microsoft.com/office/drawing/2014/main" id="{54529142-9D80-4434-B56E-329D9610D575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304800" cy="548217"/>
    <xdr:sp macro="" textlink="">
      <xdr:nvSpPr>
        <xdr:cNvPr id="405" name="AutoShape 1" descr="Obrok, s katerim odplačujete kredit">
          <a:extLst>
            <a:ext uri="{FF2B5EF4-FFF2-40B4-BE49-F238E27FC236}">
              <a16:creationId xmlns:a16="http://schemas.microsoft.com/office/drawing/2014/main" id="{07939B66-8E49-4B1C-9E0B-9CAE312C2624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111</xdr:row>
      <xdr:rowOff>0</xdr:rowOff>
    </xdr:from>
    <xdr:ext cx="304800" cy="548217"/>
    <xdr:sp macro="" textlink="">
      <xdr:nvSpPr>
        <xdr:cNvPr id="406" name="AutoShape 1" descr="Obrok, s katerim odplačujete kredit">
          <a:extLst>
            <a:ext uri="{FF2B5EF4-FFF2-40B4-BE49-F238E27FC236}">
              <a16:creationId xmlns:a16="http://schemas.microsoft.com/office/drawing/2014/main" id="{D9DFD6A4-8373-427B-A8DD-E91C12DE077C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112</xdr:row>
      <xdr:rowOff>0</xdr:rowOff>
    </xdr:from>
    <xdr:ext cx="304800" cy="548217"/>
    <xdr:sp macro="" textlink="">
      <xdr:nvSpPr>
        <xdr:cNvPr id="407" name="AutoShape 1" descr="Obrok, s katerim odplačujete kredit">
          <a:extLst>
            <a:ext uri="{FF2B5EF4-FFF2-40B4-BE49-F238E27FC236}">
              <a16:creationId xmlns:a16="http://schemas.microsoft.com/office/drawing/2014/main" id="{F8147992-EDE8-411C-A511-560A37A47C23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113</xdr:row>
      <xdr:rowOff>0</xdr:rowOff>
    </xdr:from>
    <xdr:ext cx="304800" cy="548217"/>
    <xdr:sp macro="" textlink="">
      <xdr:nvSpPr>
        <xdr:cNvPr id="408" name="AutoShape 1" descr="Obrok, s katerim odplačujete kredit">
          <a:extLst>
            <a:ext uri="{FF2B5EF4-FFF2-40B4-BE49-F238E27FC236}">
              <a16:creationId xmlns:a16="http://schemas.microsoft.com/office/drawing/2014/main" id="{8F1CDBF1-41B2-4F65-97B2-4D4EB2C53EA0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114</xdr:row>
      <xdr:rowOff>0</xdr:rowOff>
    </xdr:from>
    <xdr:ext cx="304800" cy="548217"/>
    <xdr:sp macro="" textlink="">
      <xdr:nvSpPr>
        <xdr:cNvPr id="409" name="AutoShape 1" descr="Obrok, s katerim odplačujete kredit">
          <a:extLst>
            <a:ext uri="{FF2B5EF4-FFF2-40B4-BE49-F238E27FC236}">
              <a16:creationId xmlns:a16="http://schemas.microsoft.com/office/drawing/2014/main" id="{59C61058-D775-47E7-B672-06352DD133B9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115</xdr:row>
      <xdr:rowOff>0</xdr:rowOff>
    </xdr:from>
    <xdr:ext cx="304800" cy="548217"/>
    <xdr:sp macro="" textlink="">
      <xdr:nvSpPr>
        <xdr:cNvPr id="410" name="AutoShape 1" descr="Obrok, s katerim odplačujete kredit">
          <a:extLst>
            <a:ext uri="{FF2B5EF4-FFF2-40B4-BE49-F238E27FC236}">
              <a16:creationId xmlns:a16="http://schemas.microsoft.com/office/drawing/2014/main" id="{6FDA239A-3C1E-41F0-A756-F122D986BF15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116</xdr:row>
      <xdr:rowOff>0</xdr:rowOff>
    </xdr:from>
    <xdr:ext cx="304800" cy="548217"/>
    <xdr:sp macro="" textlink="">
      <xdr:nvSpPr>
        <xdr:cNvPr id="411" name="AutoShape 1" descr="Obrok, s katerim odplačujete kredit">
          <a:extLst>
            <a:ext uri="{FF2B5EF4-FFF2-40B4-BE49-F238E27FC236}">
              <a16:creationId xmlns:a16="http://schemas.microsoft.com/office/drawing/2014/main" id="{BE7C660B-A2DC-4A83-A250-01560D237B21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117</xdr:row>
      <xdr:rowOff>0</xdr:rowOff>
    </xdr:from>
    <xdr:ext cx="304800" cy="548217"/>
    <xdr:sp macro="" textlink="">
      <xdr:nvSpPr>
        <xdr:cNvPr id="412" name="AutoShape 1" descr="Obrok, s katerim odplačujete kredit">
          <a:extLst>
            <a:ext uri="{FF2B5EF4-FFF2-40B4-BE49-F238E27FC236}">
              <a16:creationId xmlns:a16="http://schemas.microsoft.com/office/drawing/2014/main" id="{F526B730-09A4-4A59-ABC6-08816AC4CD3C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118</xdr:row>
      <xdr:rowOff>0</xdr:rowOff>
    </xdr:from>
    <xdr:ext cx="304800" cy="548217"/>
    <xdr:sp macro="" textlink="">
      <xdr:nvSpPr>
        <xdr:cNvPr id="413" name="AutoShape 1" descr="Obrok, s katerim odplačujete kredit">
          <a:extLst>
            <a:ext uri="{FF2B5EF4-FFF2-40B4-BE49-F238E27FC236}">
              <a16:creationId xmlns:a16="http://schemas.microsoft.com/office/drawing/2014/main" id="{E0E8E452-05F7-4109-884A-20DE5920812A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119</xdr:row>
      <xdr:rowOff>0</xdr:rowOff>
    </xdr:from>
    <xdr:ext cx="304800" cy="548217"/>
    <xdr:sp macro="" textlink="">
      <xdr:nvSpPr>
        <xdr:cNvPr id="414" name="AutoShape 1" descr="Obrok, s katerim odplačujete kredit">
          <a:extLst>
            <a:ext uri="{FF2B5EF4-FFF2-40B4-BE49-F238E27FC236}">
              <a16:creationId xmlns:a16="http://schemas.microsoft.com/office/drawing/2014/main" id="{2193BA93-3B17-43AB-AF97-B5596B4F95EB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120</xdr:row>
      <xdr:rowOff>0</xdr:rowOff>
    </xdr:from>
    <xdr:ext cx="304800" cy="548217"/>
    <xdr:sp macro="" textlink="">
      <xdr:nvSpPr>
        <xdr:cNvPr id="415" name="AutoShape 1" descr="Obrok, s katerim odplačujete kredit">
          <a:extLst>
            <a:ext uri="{FF2B5EF4-FFF2-40B4-BE49-F238E27FC236}">
              <a16:creationId xmlns:a16="http://schemas.microsoft.com/office/drawing/2014/main" id="{60CE14C4-9675-4949-8F43-45F1B71A5958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121</xdr:row>
      <xdr:rowOff>0</xdr:rowOff>
    </xdr:from>
    <xdr:ext cx="304800" cy="548217"/>
    <xdr:sp macro="" textlink="">
      <xdr:nvSpPr>
        <xdr:cNvPr id="416" name="AutoShape 1" descr="Obrok, s katerim odplačujete kredit">
          <a:extLst>
            <a:ext uri="{FF2B5EF4-FFF2-40B4-BE49-F238E27FC236}">
              <a16:creationId xmlns:a16="http://schemas.microsoft.com/office/drawing/2014/main" id="{C488D589-BAA6-4DD7-8079-7AF9D145D0EC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548217"/>
    <xdr:sp macro="" textlink="">
      <xdr:nvSpPr>
        <xdr:cNvPr id="417" name="AutoShape 1" descr="Obrok, s katerim odplačujete kredit">
          <a:extLst>
            <a:ext uri="{FF2B5EF4-FFF2-40B4-BE49-F238E27FC236}">
              <a16:creationId xmlns:a16="http://schemas.microsoft.com/office/drawing/2014/main" id="{6E569307-6648-4D20-88C6-7555EECC53C7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123</xdr:row>
      <xdr:rowOff>0</xdr:rowOff>
    </xdr:from>
    <xdr:ext cx="304800" cy="548217"/>
    <xdr:sp macro="" textlink="">
      <xdr:nvSpPr>
        <xdr:cNvPr id="418" name="AutoShape 1" descr="Obrok, s katerim odplačujete kredit">
          <a:extLst>
            <a:ext uri="{FF2B5EF4-FFF2-40B4-BE49-F238E27FC236}">
              <a16:creationId xmlns:a16="http://schemas.microsoft.com/office/drawing/2014/main" id="{901C73D3-55E0-4D77-AD8D-C1C17CC260A1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548217"/>
    <xdr:sp macro="" textlink="">
      <xdr:nvSpPr>
        <xdr:cNvPr id="419" name="AutoShape 1" descr="Obrok, s katerim odplačujete kredit">
          <a:extLst>
            <a:ext uri="{FF2B5EF4-FFF2-40B4-BE49-F238E27FC236}">
              <a16:creationId xmlns:a16="http://schemas.microsoft.com/office/drawing/2014/main" id="{D098D3B1-4B83-483C-8006-86908A857BA6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125</xdr:row>
      <xdr:rowOff>0</xdr:rowOff>
    </xdr:from>
    <xdr:ext cx="304800" cy="548217"/>
    <xdr:sp macro="" textlink="">
      <xdr:nvSpPr>
        <xdr:cNvPr id="420" name="AutoShape 1" descr="Obrok, s katerim odplačujete kredit">
          <a:extLst>
            <a:ext uri="{FF2B5EF4-FFF2-40B4-BE49-F238E27FC236}">
              <a16:creationId xmlns:a16="http://schemas.microsoft.com/office/drawing/2014/main" id="{4F401C6D-9052-4985-8786-86F81354801E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126</xdr:row>
      <xdr:rowOff>0</xdr:rowOff>
    </xdr:from>
    <xdr:ext cx="304800" cy="548217"/>
    <xdr:sp macro="" textlink="">
      <xdr:nvSpPr>
        <xdr:cNvPr id="421" name="AutoShape 1" descr="Obrok, s katerim odplačujete kredit">
          <a:extLst>
            <a:ext uri="{FF2B5EF4-FFF2-40B4-BE49-F238E27FC236}">
              <a16:creationId xmlns:a16="http://schemas.microsoft.com/office/drawing/2014/main" id="{49031D94-AC44-420A-9EA5-4FD32936B462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127</xdr:row>
      <xdr:rowOff>0</xdr:rowOff>
    </xdr:from>
    <xdr:ext cx="304800" cy="548217"/>
    <xdr:sp macro="" textlink="">
      <xdr:nvSpPr>
        <xdr:cNvPr id="422" name="AutoShape 1" descr="Obrok, s katerim odplačujete kredit">
          <a:extLst>
            <a:ext uri="{FF2B5EF4-FFF2-40B4-BE49-F238E27FC236}">
              <a16:creationId xmlns:a16="http://schemas.microsoft.com/office/drawing/2014/main" id="{B2B00301-D410-49A2-AA21-E53745A508A1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128</xdr:row>
      <xdr:rowOff>0</xdr:rowOff>
    </xdr:from>
    <xdr:ext cx="304800" cy="548217"/>
    <xdr:sp macro="" textlink="">
      <xdr:nvSpPr>
        <xdr:cNvPr id="423" name="AutoShape 1" descr="Obrok, s katerim odplačujete kredit">
          <a:extLst>
            <a:ext uri="{FF2B5EF4-FFF2-40B4-BE49-F238E27FC236}">
              <a16:creationId xmlns:a16="http://schemas.microsoft.com/office/drawing/2014/main" id="{568A5017-9F8B-4601-9B5D-5E29073542B0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129</xdr:row>
      <xdr:rowOff>0</xdr:rowOff>
    </xdr:from>
    <xdr:ext cx="304800" cy="548217"/>
    <xdr:sp macro="" textlink="">
      <xdr:nvSpPr>
        <xdr:cNvPr id="424" name="AutoShape 1" descr="Obrok, s katerim odplačujete kredit">
          <a:extLst>
            <a:ext uri="{FF2B5EF4-FFF2-40B4-BE49-F238E27FC236}">
              <a16:creationId xmlns:a16="http://schemas.microsoft.com/office/drawing/2014/main" id="{8B913562-AC2C-4336-BC91-DF17F4F347AF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130</xdr:row>
      <xdr:rowOff>0</xdr:rowOff>
    </xdr:from>
    <xdr:ext cx="304800" cy="548217"/>
    <xdr:sp macro="" textlink="">
      <xdr:nvSpPr>
        <xdr:cNvPr id="425" name="AutoShape 1" descr="Obrok, s katerim odplačujete kredit">
          <a:extLst>
            <a:ext uri="{FF2B5EF4-FFF2-40B4-BE49-F238E27FC236}">
              <a16:creationId xmlns:a16="http://schemas.microsoft.com/office/drawing/2014/main" id="{2C83C9C6-418A-48CA-9819-F660BEFDBACC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131</xdr:row>
      <xdr:rowOff>0</xdr:rowOff>
    </xdr:from>
    <xdr:ext cx="304800" cy="548217"/>
    <xdr:sp macro="" textlink="">
      <xdr:nvSpPr>
        <xdr:cNvPr id="426" name="AutoShape 1" descr="Obrok, s katerim odplačujete kredit">
          <a:extLst>
            <a:ext uri="{FF2B5EF4-FFF2-40B4-BE49-F238E27FC236}">
              <a16:creationId xmlns:a16="http://schemas.microsoft.com/office/drawing/2014/main" id="{CC523318-196B-4E33-AEC1-18D2A2F86852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132</xdr:row>
      <xdr:rowOff>0</xdr:rowOff>
    </xdr:from>
    <xdr:ext cx="304800" cy="548217"/>
    <xdr:sp macro="" textlink="">
      <xdr:nvSpPr>
        <xdr:cNvPr id="427" name="AutoShape 1" descr="Obrok, s katerim odplačujete kredit">
          <a:extLst>
            <a:ext uri="{FF2B5EF4-FFF2-40B4-BE49-F238E27FC236}">
              <a16:creationId xmlns:a16="http://schemas.microsoft.com/office/drawing/2014/main" id="{19920177-B2D3-4FAC-9AC5-94917E303EF5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133</xdr:row>
      <xdr:rowOff>0</xdr:rowOff>
    </xdr:from>
    <xdr:ext cx="304800" cy="548217"/>
    <xdr:sp macro="" textlink="">
      <xdr:nvSpPr>
        <xdr:cNvPr id="428" name="AutoShape 1" descr="Obrok, s katerim odplačujete kredit">
          <a:extLst>
            <a:ext uri="{FF2B5EF4-FFF2-40B4-BE49-F238E27FC236}">
              <a16:creationId xmlns:a16="http://schemas.microsoft.com/office/drawing/2014/main" id="{6359B339-653A-456C-870F-F626E38E836F}"/>
            </a:ext>
          </a:extLst>
        </xdr:cNvPr>
        <xdr:cNvSpPr>
          <a:spLocks noChangeAspect="1" noChangeArrowheads="1"/>
        </xdr:cNvSpPr>
      </xdr:nvSpPr>
      <xdr:spPr bwMode="auto">
        <a:xfrm>
          <a:off x="3778250" y="2857500"/>
          <a:ext cx="304800" cy="548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9</xdr:row>
      <xdr:rowOff>123825</xdr:rowOff>
    </xdr:from>
    <xdr:to>
      <xdr:col>3</xdr:col>
      <xdr:colOff>542925</xdr:colOff>
      <xdr:row>9</xdr:row>
      <xdr:rowOff>123825</xdr:rowOff>
    </xdr:to>
    <xdr:cxnSp macro="">
      <xdr:nvCxnSpPr>
        <xdr:cNvPr id="3" name="Raven puščični povezovaln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3733800" y="1847850"/>
          <a:ext cx="1571625" cy="0"/>
        </a:xfrm>
        <a:prstGeom prst="straightConnector1">
          <a:avLst/>
        </a:prstGeom>
        <a:ln w="2222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3</xdr:row>
      <xdr:rowOff>85725</xdr:rowOff>
    </xdr:from>
    <xdr:to>
      <xdr:col>7</xdr:col>
      <xdr:colOff>284692</xdr:colOff>
      <xdr:row>12</xdr:row>
      <xdr:rowOff>28575</xdr:rowOff>
    </xdr:to>
    <xdr:sp macro="" textlink="">
      <xdr:nvSpPr>
        <xdr:cNvPr id="3" name="PoljeZBesedilom 2">
          <a:extLst>
            <a:ext uri="{FF2B5EF4-FFF2-40B4-BE49-F238E27FC236}">
              <a16:creationId xmlns:a16="http://schemas.microsoft.com/office/drawing/2014/main" id="{D4509426-BE33-4BE8-A462-AAB48C2B07E5}"/>
            </a:ext>
          </a:extLst>
        </xdr:cNvPr>
        <xdr:cNvSpPr txBox="1"/>
      </xdr:nvSpPr>
      <xdr:spPr>
        <a:xfrm>
          <a:off x="2952750" y="657225"/>
          <a:ext cx="4751917" cy="1657350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anuiteta= funkcija PMT (izr_obroka_fun_PMT)</a:t>
          </a:r>
        </a:p>
        <a:p>
          <a:endParaRPr lang="sl-SI" sz="1100"/>
        </a:p>
        <a:p>
          <a:r>
            <a:rPr lang="sl-SI" sz="1100"/>
            <a:t>znesek</a:t>
          </a:r>
          <a:r>
            <a:rPr lang="sl-SI" sz="1100" baseline="0"/>
            <a:t> </a:t>
          </a:r>
          <a:r>
            <a:rPr lang="sl-SI" sz="1100"/>
            <a:t>obresti 2=ostanek dolga 1*mesečna obrestna mera (E16*$B$8)			</a:t>
          </a:r>
        </a:p>
        <a:p>
          <a:r>
            <a:rPr lang="sl-SI" sz="1100"/>
            <a:t>razdolžnina 2=anuiteta 1-obresti1 (B17-C17)	</a:t>
          </a:r>
        </a:p>
        <a:p>
          <a:endParaRPr lang="sl-SI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ostanek dolga 2= ostanek dolga 1-razdolžnina 2 (E16-D17)</a:t>
          </a:r>
          <a:endParaRPr lang="sl-SI">
            <a:effectLst/>
          </a:endParaRPr>
        </a:p>
        <a:p>
          <a:r>
            <a:rPr lang="sl-SI" sz="1100"/>
            <a:t>			</a:t>
          </a:r>
        </a:p>
        <a:p>
          <a:r>
            <a:rPr lang="sl-SI" sz="1100"/>
            <a:t>mesečna obrestna mera 2=(znesek obresti 2/ostanek dolga 1)*100</a:t>
          </a:r>
        </a:p>
        <a:p>
          <a:endParaRPr lang="sl-SI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3</xdr:row>
      <xdr:rowOff>133350</xdr:rowOff>
    </xdr:from>
    <xdr:to>
      <xdr:col>7</xdr:col>
      <xdr:colOff>218017</xdr:colOff>
      <xdr:row>12</xdr:row>
      <xdr:rowOff>76200</xdr:rowOff>
    </xdr:to>
    <xdr:sp macro="" textlink="">
      <xdr:nvSpPr>
        <xdr:cNvPr id="3" name="PoljeZBesedilom 2">
          <a:extLst>
            <a:ext uri="{FF2B5EF4-FFF2-40B4-BE49-F238E27FC236}">
              <a16:creationId xmlns:a16="http://schemas.microsoft.com/office/drawing/2014/main" id="{EFD58ED9-57D8-413D-942A-706E967D579F}"/>
            </a:ext>
          </a:extLst>
        </xdr:cNvPr>
        <xdr:cNvSpPr txBox="1"/>
      </xdr:nvSpPr>
      <xdr:spPr>
        <a:xfrm>
          <a:off x="2886075" y="704850"/>
          <a:ext cx="4751917" cy="1657350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anuiteta= funkcija PMT (izr_obroka_fun_PMT)</a:t>
          </a:r>
        </a:p>
        <a:p>
          <a:endParaRPr lang="sl-SI" sz="1100"/>
        </a:p>
        <a:p>
          <a:r>
            <a:rPr lang="sl-SI" sz="1100"/>
            <a:t>znesek</a:t>
          </a:r>
          <a:r>
            <a:rPr lang="sl-SI" sz="1100" baseline="0"/>
            <a:t> </a:t>
          </a:r>
          <a:r>
            <a:rPr lang="sl-SI" sz="1100"/>
            <a:t>obresti 2=ostanek dolga 1*mesečna obrestna mera (E16*$B$8)			</a:t>
          </a:r>
        </a:p>
        <a:p>
          <a:r>
            <a:rPr lang="sl-SI" sz="1100"/>
            <a:t>razdolžnina 2=anuiteta 1-obresti1 (B17-C17)	</a:t>
          </a:r>
        </a:p>
        <a:p>
          <a:endParaRPr lang="sl-SI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l-S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ostanek dolga 2= ostanek dolga 1-razdolžnina 2 (E16-D17)</a:t>
          </a:r>
          <a:endParaRPr lang="sl-SI">
            <a:effectLst/>
          </a:endParaRPr>
        </a:p>
        <a:p>
          <a:r>
            <a:rPr lang="sl-SI" sz="1100"/>
            <a:t>			</a:t>
          </a:r>
        </a:p>
        <a:p>
          <a:r>
            <a:rPr lang="sl-SI" sz="1100"/>
            <a:t>mesečna obrestna mera 2=(znesek obresti 2/ostanek dolga 1)*100</a:t>
          </a:r>
        </a:p>
        <a:p>
          <a:endParaRPr lang="sl-SI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.bin"/><Relationship Id="rId3" Type="http://schemas.openxmlformats.org/officeDocument/2006/relationships/hyperlink" Target="https://lebinca.com/video_janez/obrok_pmt.wmv" TargetMode="External"/><Relationship Id="rId7" Type="http://schemas.openxmlformats.org/officeDocument/2006/relationships/hyperlink" Target="https://lebinca.com/video_janez/obrestna_mera_rate.wmv" TargetMode="External"/><Relationship Id="rId2" Type="http://schemas.openxmlformats.org/officeDocument/2006/relationships/hyperlink" Target="https://lebinca.com/video_janez/obresti_ipmt.wmv" TargetMode="External"/><Relationship Id="rId1" Type="http://schemas.openxmlformats.org/officeDocument/2006/relationships/hyperlink" Target="http://www.sola1.si/video_janez/razdolznina_ppmt.wmv" TargetMode="External"/><Relationship Id="rId6" Type="http://schemas.openxmlformats.org/officeDocument/2006/relationships/hyperlink" Target="https://lebinca.com/dokumenti-janez/anuitete_vaja.pdf" TargetMode="External"/><Relationship Id="rId11" Type="http://schemas.openxmlformats.org/officeDocument/2006/relationships/comments" Target="../comments2.xml"/><Relationship Id="rId5" Type="http://schemas.openxmlformats.org/officeDocument/2006/relationships/hyperlink" Target="https://lebinca.com/video_janez/obroki_nper.wmv" TargetMode="External"/><Relationship Id="rId10" Type="http://schemas.openxmlformats.org/officeDocument/2006/relationships/vmlDrawing" Target="../drawings/vmlDrawing2.vml"/><Relationship Id="rId4" Type="http://schemas.openxmlformats.org/officeDocument/2006/relationships/hyperlink" Target="https://lebinca.com/video_janez/obresti_razdolznine_obdobje.wmv" TargetMode="External"/><Relationship Id="rId9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137"/>
  <sheetViews>
    <sheetView zoomScale="80" zoomScaleNormal="80" workbookViewId="0">
      <selection activeCell="B5" sqref="B5"/>
    </sheetView>
  </sheetViews>
  <sheetFormatPr defaultRowHeight="15" x14ac:dyDescent="0.25"/>
  <cols>
    <col min="1" max="1" width="17.7109375" customWidth="1"/>
    <col min="2" max="2" width="23.28515625" customWidth="1"/>
    <col min="3" max="3" width="16.42578125" customWidth="1"/>
    <col min="4" max="4" width="22.7109375" customWidth="1"/>
    <col min="5" max="5" width="15.42578125" customWidth="1"/>
    <col min="6" max="6" width="21.140625" customWidth="1"/>
    <col min="7" max="7" width="15.28515625" customWidth="1"/>
    <col min="8" max="8" width="16.42578125" customWidth="1"/>
    <col min="9" max="9" width="16" customWidth="1"/>
  </cols>
  <sheetData>
    <row r="1" spans="1:9" ht="15" customHeight="1" x14ac:dyDescent="0.25">
      <c r="A1" t="s">
        <v>16</v>
      </c>
    </row>
    <row r="2" spans="1:9" ht="15" customHeight="1" x14ac:dyDescent="0.25"/>
    <row r="3" spans="1:9" ht="15" customHeight="1" x14ac:dyDescent="0.25">
      <c r="A3" s="4" t="s">
        <v>8</v>
      </c>
      <c r="B3" s="4"/>
      <c r="C3" s="4"/>
      <c r="D3" s="4"/>
    </row>
    <row r="5" spans="1:9" ht="15" customHeight="1" x14ac:dyDescent="0.25">
      <c r="A5" s="1" t="s">
        <v>0</v>
      </c>
      <c r="B5" s="7">
        <v>100</v>
      </c>
    </row>
    <row r="6" spans="1:9" ht="15" customHeight="1" x14ac:dyDescent="0.25">
      <c r="A6" s="1" t="s">
        <v>1</v>
      </c>
      <c r="B6" s="7">
        <f>E137</f>
        <v>29118.622645285603</v>
      </c>
    </row>
    <row r="7" spans="1:9" ht="15" customHeight="1" x14ac:dyDescent="0.25">
      <c r="A7" s="1" t="s">
        <v>2</v>
      </c>
      <c r="B7" s="2">
        <f>B6-B5</f>
        <v>29018.622645285603</v>
      </c>
      <c r="I7">
        <f>G7*H7</f>
        <v>0</v>
      </c>
    </row>
    <row r="8" spans="1:9" ht="45" customHeight="1" x14ac:dyDescent="0.25">
      <c r="A8" s="5" t="s">
        <v>4</v>
      </c>
      <c r="B8" s="15">
        <f>B10/B11</f>
        <v>5.0000000000000001E-3</v>
      </c>
    </row>
    <row r="9" spans="1:9" ht="45" customHeight="1" x14ac:dyDescent="0.25">
      <c r="A9" s="6" t="s">
        <v>5</v>
      </c>
      <c r="B9" s="16">
        <f>(1+B10)^(1/B11)-1</f>
        <v>4.8675505653430484E-3</v>
      </c>
    </row>
    <row r="10" spans="1:9" ht="30" x14ac:dyDescent="0.25">
      <c r="A10" s="1" t="s">
        <v>6</v>
      </c>
      <c r="B10" s="17">
        <v>0.06</v>
      </c>
    </row>
    <row r="11" spans="1:9" ht="30" x14ac:dyDescent="0.25">
      <c r="A11" s="1" t="s">
        <v>7</v>
      </c>
      <c r="B11" s="18">
        <v>12</v>
      </c>
    </row>
    <row r="12" spans="1:9" x14ac:dyDescent="0.25">
      <c r="A12" s="85" t="s">
        <v>17</v>
      </c>
      <c r="B12" s="88">
        <v>120</v>
      </c>
    </row>
    <row r="13" spans="1:9" x14ac:dyDescent="0.25">
      <c r="A13" s="86"/>
      <c r="B13" s="89"/>
    </row>
    <row r="14" spans="1:9" x14ac:dyDescent="0.25">
      <c r="A14" s="87"/>
      <c r="B14" s="90"/>
    </row>
    <row r="15" spans="1:9" x14ac:dyDescent="0.25">
      <c r="A15" s="22"/>
      <c r="B15" s="19"/>
    </row>
    <row r="16" spans="1:9" x14ac:dyDescent="0.25">
      <c r="A16" s="20" t="s">
        <v>15</v>
      </c>
      <c r="B16" s="21" t="s">
        <v>11</v>
      </c>
      <c r="C16" s="21" t="s">
        <v>12</v>
      </c>
      <c r="D16" s="21" t="s">
        <v>13</v>
      </c>
      <c r="E16" s="13" t="s">
        <v>14</v>
      </c>
    </row>
    <row r="17" spans="1:5" x14ac:dyDescent="0.25">
      <c r="A17" s="8">
        <v>1</v>
      </c>
      <c r="B17" s="9">
        <f>B5</f>
        <v>100</v>
      </c>
      <c r="C17" s="9">
        <f>B17*$B$8</f>
        <v>0.5</v>
      </c>
      <c r="D17" s="9">
        <f>E17-C17</f>
        <v>242.15518871071387</v>
      </c>
      <c r="E17" s="9">
        <f>'izr_obroka_fun_PMT anuitetno'!$B$8</f>
        <v>242.65518871071387</v>
      </c>
    </row>
    <row r="18" spans="1:5" x14ac:dyDescent="0.25">
      <c r="A18" s="8">
        <v>2</v>
      </c>
      <c r="B18" s="9">
        <f>B17-D17</f>
        <v>-142.15518871071387</v>
      </c>
      <c r="C18" s="9">
        <f>B18*$B$8</f>
        <v>-0.71077594355356932</v>
      </c>
      <c r="D18" s="9">
        <f t="shared" ref="D18:D81" si="0">E18-C18</f>
        <v>243.36596465426743</v>
      </c>
      <c r="E18" s="9">
        <f>'izr_obroka_fun_PMT anuitetno'!$B$8</f>
        <v>242.65518871071387</v>
      </c>
    </row>
    <row r="19" spans="1:5" x14ac:dyDescent="0.25">
      <c r="A19" s="8">
        <v>3</v>
      </c>
      <c r="B19" s="9">
        <f>B18-D18</f>
        <v>-385.52115336498127</v>
      </c>
      <c r="C19" s="9">
        <f t="shared" ref="C19:C82" si="1">B19*$B$8</f>
        <v>-1.9276057668249065</v>
      </c>
      <c r="D19" s="9">
        <f t="shared" si="0"/>
        <v>244.58279447753878</v>
      </c>
      <c r="E19" s="9">
        <f>'izr_obroka_fun_PMT anuitetno'!$B$8</f>
        <v>242.65518871071387</v>
      </c>
    </row>
    <row r="20" spans="1:5" x14ac:dyDescent="0.25">
      <c r="A20" s="8">
        <v>4</v>
      </c>
      <c r="B20" s="9">
        <f>B19-D19</f>
        <v>-630.10394784252003</v>
      </c>
      <c r="C20" s="9">
        <f t="shared" si="1"/>
        <v>-3.1505197392126001</v>
      </c>
      <c r="D20" s="9">
        <f t="shared" si="0"/>
        <v>245.80570844992647</v>
      </c>
      <c r="E20" s="9">
        <f>'izr_obroka_fun_PMT anuitetno'!$B$8</f>
        <v>242.65518871071387</v>
      </c>
    </row>
    <row r="21" spans="1:5" x14ac:dyDescent="0.25">
      <c r="A21" s="8">
        <v>5</v>
      </c>
      <c r="B21" s="9">
        <f t="shared" ref="B21:B84" si="2">B20-D20</f>
        <v>-875.90965629244647</v>
      </c>
      <c r="C21" s="9">
        <f t="shared" si="1"/>
        <v>-4.3795482814622329</v>
      </c>
      <c r="D21" s="9">
        <f t="shared" si="0"/>
        <v>247.03473699217611</v>
      </c>
      <c r="E21" s="9">
        <f>'izr_obroka_fun_PMT anuitetno'!$B$8</f>
        <v>242.65518871071387</v>
      </c>
    </row>
    <row r="22" spans="1:5" x14ac:dyDescent="0.25">
      <c r="A22" s="8">
        <v>6</v>
      </c>
      <c r="B22" s="9">
        <f t="shared" si="2"/>
        <v>-1122.9443932846225</v>
      </c>
      <c r="C22" s="9">
        <f t="shared" si="1"/>
        <v>-5.6147219664231125</v>
      </c>
      <c r="D22" s="9">
        <f t="shared" si="0"/>
        <v>248.26991067713698</v>
      </c>
      <c r="E22" s="9">
        <f>'izr_obroka_fun_PMT anuitetno'!$B$8</f>
        <v>242.65518871071387</v>
      </c>
    </row>
    <row r="23" spans="1:5" x14ac:dyDescent="0.25">
      <c r="A23" s="8">
        <v>7</v>
      </c>
      <c r="B23" s="9">
        <f t="shared" si="2"/>
        <v>-1371.2143039617595</v>
      </c>
      <c r="C23" s="9">
        <f t="shared" si="1"/>
        <v>-6.8560715198087978</v>
      </c>
      <c r="D23" s="9">
        <f t="shared" si="0"/>
        <v>249.51126023052268</v>
      </c>
      <c r="E23" s="9">
        <f>'izr_obroka_fun_PMT anuitetno'!$B$8</f>
        <v>242.65518871071387</v>
      </c>
    </row>
    <row r="24" spans="1:5" x14ac:dyDescent="0.25">
      <c r="A24" s="8">
        <v>8</v>
      </c>
      <c r="B24" s="9">
        <f t="shared" si="2"/>
        <v>-1620.725564192282</v>
      </c>
      <c r="C24" s="9">
        <f t="shared" si="1"/>
        <v>-8.1036278209614103</v>
      </c>
      <c r="D24" s="9">
        <f t="shared" si="0"/>
        <v>250.75881653167528</v>
      </c>
      <c r="E24" s="9">
        <f>'izr_obroka_fun_PMT anuitetno'!$B$8</f>
        <v>242.65518871071387</v>
      </c>
    </row>
    <row r="25" spans="1:5" x14ac:dyDescent="0.25">
      <c r="A25" s="8">
        <v>9</v>
      </c>
      <c r="B25" s="9">
        <f t="shared" si="2"/>
        <v>-1871.4843807239572</v>
      </c>
      <c r="C25" s="9">
        <f t="shared" si="1"/>
        <v>-9.3574219036197857</v>
      </c>
      <c r="D25" s="9">
        <f t="shared" si="0"/>
        <v>252.01261061433365</v>
      </c>
      <c r="E25" s="9">
        <f>'izr_obroka_fun_PMT anuitetno'!$B$8</f>
        <v>242.65518871071387</v>
      </c>
    </row>
    <row r="26" spans="1:5" x14ac:dyDescent="0.25">
      <c r="A26" s="8">
        <v>10</v>
      </c>
      <c r="B26" s="9">
        <f t="shared" si="2"/>
        <v>-2123.4969913382911</v>
      </c>
      <c r="C26" s="9">
        <f t="shared" si="1"/>
        <v>-10.617484956691456</v>
      </c>
      <c r="D26" s="9">
        <f t="shared" si="0"/>
        <v>253.27267366740534</v>
      </c>
      <c r="E26" s="9">
        <f>'izr_obroka_fun_PMT anuitetno'!$B$8</f>
        <v>242.65518871071387</v>
      </c>
    </row>
    <row r="27" spans="1:5" x14ac:dyDescent="0.25">
      <c r="A27" s="8">
        <v>11</v>
      </c>
      <c r="B27" s="9">
        <f t="shared" si="2"/>
        <v>-2376.7696650056964</v>
      </c>
      <c r="C27" s="9">
        <f t="shared" si="1"/>
        <v>-11.883848325028483</v>
      </c>
      <c r="D27" s="9">
        <f t="shared" si="0"/>
        <v>254.53903703574235</v>
      </c>
      <c r="E27" s="9">
        <f>'izr_obroka_fun_PMT anuitetno'!$B$8</f>
        <v>242.65518871071387</v>
      </c>
    </row>
    <row r="28" spans="1:5" x14ac:dyDescent="0.25">
      <c r="A28" s="8">
        <v>12</v>
      </c>
      <c r="B28" s="9">
        <f t="shared" si="2"/>
        <v>-2631.3087020414387</v>
      </c>
      <c r="C28" s="9">
        <f t="shared" si="1"/>
        <v>-13.156543510207193</v>
      </c>
      <c r="D28" s="9">
        <f t="shared" si="0"/>
        <v>255.81173222092107</v>
      </c>
      <c r="E28" s="9">
        <f>'izr_obroka_fun_PMT anuitetno'!$B$8</f>
        <v>242.65518871071387</v>
      </c>
    </row>
    <row r="29" spans="1:5" x14ac:dyDescent="0.25">
      <c r="A29" s="8">
        <v>13</v>
      </c>
      <c r="B29" s="9">
        <f t="shared" si="2"/>
        <v>-2887.1204342623596</v>
      </c>
      <c r="C29" s="9">
        <f t="shared" si="1"/>
        <v>-14.435602171311798</v>
      </c>
      <c r="D29" s="9">
        <f t="shared" si="0"/>
        <v>257.09079088202566</v>
      </c>
      <c r="E29" s="9">
        <f>'izr_obroka_fun_PMT anuitetno'!$B$8</f>
        <v>242.65518871071387</v>
      </c>
    </row>
    <row r="30" spans="1:5" x14ac:dyDescent="0.25">
      <c r="A30" s="8">
        <v>14</v>
      </c>
      <c r="B30" s="9">
        <f t="shared" si="2"/>
        <v>-3144.211225144385</v>
      </c>
      <c r="C30" s="9">
        <f t="shared" si="1"/>
        <v>-15.721056125721926</v>
      </c>
      <c r="D30" s="9">
        <f t="shared" si="0"/>
        <v>258.37624483643577</v>
      </c>
      <c r="E30" s="9">
        <f>'izr_obroka_fun_PMT anuitetno'!$B$8</f>
        <v>242.65518871071387</v>
      </c>
    </row>
    <row r="31" spans="1:5" x14ac:dyDescent="0.25">
      <c r="A31" s="8">
        <v>15</v>
      </c>
      <c r="B31" s="9">
        <f t="shared" si="2"/>
        <v>-3402.587469980821</v>
      </c>
      <c r="C31" s="9">
        <f t="shared" si="1"/>
        <v>-17.012937349904107</v>
      </c>
      <c r="D31" s="9">
        <f t="shared" si="0"/>
        <v>259.66812606061796</v>
      </c>
      <c r="E31" s="9">
        <f>'izr_obroka_fun_PMT anuitetno'!$B$8</f>
        <v>242.65518871071387</v>
      </c>
    </row>
    <row r="32" spans="1:5" x14ac:dyDescent="0.25">
      <c r="A32" s="8">
        <v>16</v>
      </c>
      <c r="B32" s="9">
        <f t="shared" si="2"/>
        <v>-3662.2555960414388</v>
      </c>
      <c r="C32" s="9">
        <f t="shared" si="1"/>
        <v>-18.311277980207194</v>
      </c>
      <c r="D32" s="9">
        <f t="shared" si="0"/>
        <v>260.96646669092104</v>
      </c>
      <c r="E32" s="9">
        <f>'izr_obroka_fun_PMT anuitetno'!$B$8</f>
        <v>242.65518871071387</v>
      </c>
    </row>
    <row r="33" spans="1:7" x14ac:dyDescent="0.25">
      <c r="A33" s="8">
        <v>17</v>
      </c>
      <c r="B33" s="9">
        <f t="shared" si="2"/>
        <v>-3923.22206273236</v>
      </c>
      <c r="C33" s="9">
        <f t="shared" si="1"/>
        <v>-19.6161103136618</v>
      </c>
      <c r="D33" s="9">
        <f t="shared" si="0"/>
        <v>262.27129902437565</v>
      </c>
      <c r="E33" s="9">
        <f>'izr_obroka_fun_PMT anuitetno'!$B$8</f>
        <v>242.65518871071387</v>
      </c>
    </row>
    <row r="34" spans="1:7" x14ac:dyDescent="0.25">
      <c r="A34" s="8">
        <v>18</v>
      </c>
      <c r="B34" s="9">
        <f t="shared" si="2"/>
        <v>-4185.4933617567358</v>
      </c>
      <c r="C34" s="9">
        <f t="shared" si="1"/>
        <v>-20.927466808783681</v>
      </c>
      <c r="D34" s="9">
        <f t="shared" si="0"/>
        <v>263.58265551949756</v>
      </c>
      <c r="E34" s="9">
        <f>'izr_obroka_fun_PMT anuitetno'!$B$8</f>
        <v>242.65518871071387</v>
      </c>
    </row>
    <row r="35" spans="1:7" x14ac:dyDescent="0.25">
      <c r="A35" s="8">
        <v>19</v>
      </c>
      <c r="B35" s="9">
        <f t="shared" si="2"/>
        <v>-4449.076017276233</v>
      </c>
      <c r="C35" s="9">
        <f t="shared" si="1"/>
        <v>-22.245380086381164</v>
      </c>
      <c r="D35" s="9">
        <f t="shared" si="0"/>
        <v>264.90056879709505</v>
      </c>
      <c r="E35" s="9">
        <f>'izr_obroka_fun_PMT anuitetno'!$B$8</f>
        <v>242.65518871071387</v>
      </c>
    </row>
    <row r="36" spans="1:7" x14ac:dyDescent="0.25">
      <c r="A36" s="8">
        <v>20</v>
      </c>
      <c r="B36" s="9">
        <f t="shared" si="2"/>
        <v>-4713.9765860733278</v>
      </c>
      <c r="C36" s="9">
        <f t="shared" si="1"/>
        <v>-23.569882930366639</v>
      </c>
      <c r="D36" s="9">
        <f t="shared" si="0"/>
        <v>266.22507164108049</v>
      </c>
      <c r="E36" s="9">
        <f>'izr_obroka_fun_PMT anuitetno'!$B$8</f>
        <v>242.65518871071387</v>
      </c>
    </row>
    <row r="37" spans="1:7" x14ac:dyDescent="0.25">
      <c r="A37" s="8">
        <v>21</v>
      </c>
      <c r="B37" s="9">
        <f t="shared" si="2"/>
        <v>-4980.2016577144086</v>
      </c>
      <c r="C37" s="9">
        <f t="shared" si="1"/>
        <v>-24.901008288572044</v>
      </c>
      <c r="D37" s="9">
        <f t="shared" si="0"/>
        <v>267.55619699928593</v>
      </c>
      <c r="E37" s="9">
        <f>'izr_obroka_fun_PMT anuitetno'!$B$8</f>
        <v>242.65518871071387</v>
      </c>
      <c r="G37" s="12"/>
    </row>
    <row r="38" spans="1:7" x14ac:dyDescent="0.25">
      <c r="A38" s="8">
        <v>22</v>
      </c>
      <c r="B38" s="9">
        <f t="shared" si="2"/>
        <v>-5247.7578547136945</v>
      </c>
      <c r="C38" s="9">
        <f t="shared" si="1"/>
        <v>-26.238789273568472</v>
      </c>
      <c r="D38" s="9">
        <f t="shared" si="0"/>
        <v>268.89397798428234</v>
      </c>
      <c r="E38" s="9">
        <f>'izr_obroka_fun_PMT anuitetno'!$B$8</f>
        <v>242.65518871071387</v>
      </c>
    </row>
    <row r="39" spans="1:7" x14ac:dyDescent="0.25">
      <c r="A39" s="8">
        <v>23</v>
      </c>
      <c r="B39" s="9">
        <f t="shared" si="2"/>
        <v>-5516.6518326979767</v>
      </c>
      <c r="C39" s="9">
        <f t="shared" si="1"/>
        <v>-27.583259163489885</v>
      </c>
      <c r="D39" s="9">
        <f t="shared" si="0"/>
        <v>270.23844787420376</v>
      </c>
      <c r="E39" s="9">
        <f>'izr_obroka_fun_PMT anuitetno'!$B$8</f>
        <v>242.65518871071387</v>
      </c>
    </row>
    <row r="40" spans="1:7" x14ac:dyDescent="0.25">
      <c r="A40" s="8">
        <v>24</v>
      </c>
      <c r="B40" s="9">
        <f t="shared" si="2"/>
        <v>-5786.8902805721809</v>
      </c>
      <c r="C40" s="9">
        <f t="shared" si="1"/>
        <v>-28.934451402860905</v>
      </c>
      <c r="D40" s="9">
        <f t="shared" si="0"/>
        <v>271.58964011357477</v>
      </c>
      <c r="E40" s="9">
        <f>'izr_obroka_fun_PMT anuitetno'!$B$8</f>
        <v>242.65518871071387</v>
      </c>
    </row>
    <row r="41" spans="1:7" x14ac:dyDescent="0.25">
      <c r="A41" s="8">
        <v>25</v>
      </c>
      <c r="B41" s="9">
        <f t="shared" si="2"/>
        <v>-6058.479920685756</v>
      </c>
      <c r="C41" s="9">
        <f t="shared" si="1"/>
        <v>-30.29239960342878</v>
      </c>
      <c r="D41" s="9">
        <f t="shared" si="0"/>
        <v>272.94758831414265</v>
      </c>
      <c r="E41" s="9">
        <f>'izr_obroka_fun_PMT anuitetno'!$B$8</f>
        <v>242.65518871071387</v>
      </c>
    </row>
    <row r="42" spans="1:7" x14ac:dyDescent="0.25">
      <c r="A42" s="8">
        <v>26</v>
      </c>
      <c r="B42" s="9">
        <f t="shared" si="2"/>
        <v>-6331.4275089998991</v>
      </c>
      <c r="C42" s="9">
        <f t="shared" si="1"/>
        <v>-31.657137544999497</v>
      </c>
      <c r="D42" s="9">
        <f t="shared" si="0"/>
        <v>274.31232625571334</v>
      </c>
      <c r="E42" s="9">
        <f>'izr_obroka_fun_PMT anuitetno'!$B$8</f>
        <v>242.65518871071387</v>
      </c>
    </row>
    <row r="43" spans="1:7" x14ac:dyDescent="0.25">
      <c r="A43" s="8">
        <v>27</v>
      </c>
      <c r="B43" s="9">
        <f t="shared" si="2"/>
        <v>-6605.7398352556129</v>
      </c>
      <c r="C43" s="9">
        <f t="shared" si="1"/>
        <v>-33.028699176278067</v>
      </c>
      <c r="D43" s="9">
        <f t="shared" si="0"/>
        <v>275.68388788699195</v>
      </c>
      <c r="E43" s="9">
        <f>'izr_obroka_fun_PMT anuitetno'!$B$8</f>
        <v>242.65518871071387</v>
      </c>
      <c r="G43" s="12"/>
    </row>
    <row r="44" spans="1:7" x14ac:dyDescent="0.25">
      <c r="A44" s="8">
        <v>28</v>
      </c>
      <c r="B44" s="9">
        <f t="shared" si="2"/>
        <v>-6881.423723142605</v>
      </c>
      <c r="C44" s="9">
        <f t="shared" si="1"/>
        <v>-34.407118615713024</v>
      </c>
      <c r="D44" s="9">
        <f t="shared" si="0"/>
        <v>277.06230732642689</v>
      </c>
      <c r="E44" s="9">
        <f>'izr_obroka_fun_PMT anuitetno'!$B$8</f>
        <v>242.65518871071387</v>
      </c>
    </row>
    <row r="45" spans="1:7" x14ac:dyDescent="0.25">
      <c r="A45" s="8">
        <v>29</v>
      </c>
      <c r="B45" s="9">
        <f t="shared" si="2"/>
        <v>-7158.4860304690319</v>
      </c>
      <c r="C45" s="9">
        <f t="shared" si="1"/>
        <v>-35.792430152345162</v>
      </c>
      <c r="D45" s="9">
        <f t="shared" si="0"/>
        <v>278.44761886305901</v>
      </c>
      <c r="E45" s="9">
        <f>'izr_obroka_fun_PMT anuitetno'!$B$8</f>
        <v>242.65518871071387</v>
      </c>
    </row>
    <row r="46" spans="1:7" x14ac:dyDescent="0.25">
      <c r="A46" s="8">
        <v>30</v>
      </c>
      <c r="B46" s="9">
        <f t="shared" si="2"/>
        <v>-7436.9336493320907</v>
      </c>
      <c r="C46" s="9">
        <f t="shared" si="1"/>
        <v>-37.184668246660458</v>
      </c>
      <c r="D46" s="9">
        <f t="shared" si="0"/>
        <v>279.83985695737431</v>
      </c>
      <c r="E46" s="9">
        <f>'izr_obroka_fun_PMT anuitetno'!$B$8</f>
        <v>242.65518871071387</v>
      </c>
    </row>
    <row r="47" spans="1:7" x14ac:dyDescent="0.25">
      <c r="A47" s="8">
        <v>31</v>
      </c>
      <c r="B47" s="9">
        <f t="shared" si="2"/>
        <v>-7716.7735062894653</v>
      </c>
      <c r="C47" s="9">
        <f t="shared" si="1"/>
        <v>-38.583867531447325</v>
      </c>
      <c r="D47" s="9">
        <f t="shared" si="0"/>
        <v>281.23905624216121</v>
      </c>
      <c r="E47" s="9">
        <f>'izr_obroka_fun_PMT anuitetno'!$B$8</f>
        <v>242.65518871071387</v>
      </c>
    </row>
    <row r="48" spans="1:7" x14ac:dyDescent="0.25">
      <c r="A48" s="8">
        <v>32</v>
      </c>
      <c r="B48" s="9">
        <f t="shared" si="2"/>
        <v>-7998.0125625316268</v>
      </c>
      <c r="C48" s="9">
        <f t="shared" si="1"/>
        <v>-39.990062812658138</v>
      </c>
      <c r="D48" s="9">
        <f t="shared" si="0"/>
        <v>282.645251523372</v>
      </c>
      <c r="E48" s="9">
        <f>'izr_obroka_fun_PMT anuitetno'!$B$8</f>
        <v>242.65518871071387</v>
      </c>
    </row>
    <row r="49" spans="1:5" x14ac:dyDescent="0.25">
      <c r="A49" s="8">
        <v>33</v>
      </c>
      <c r="B49" s="9">
        <f t="shared" si="2"/>
        <v>-8280.6578140549991</v>
      </c>
      <c r="C49" s="9">
        <f t="shared" si="1"/>
        <v>-41.403289070274994</v>
      </c>
      <c r="D49" s="9">
        <f t="shared" si="0"/>
        <v>284.05847778098888</v>
      </c>
      <c r="E49" s="9">
        <f>'izr_obroka_fun_PMT anuitetno'!$B$8</f>
        <v>242.65518871071387</v>
      </c>
    </row>
    <row r="50" spans="1:5" x14ac:dyDescent="0.25">
      <c r="A50" s="8">
        <v>34</v>
      </c>
      <c r="B50" s="9">
        <f t="shared" si="2"/>
        <v>-8564.7162918359882</v>
      </c>
      <c r="C50" s="9">
        <f t="shared" si="1"/>
        <v>-42.823581459179941</v>
      </c>
      <c r="D50" s="9">
        <f t="shared" si="0"/>
        <v>285.47877016989383</v>
      </c>
      <c r="E50" s="9">
        <f>'izr_obroka_fun_PMT anuitetno'!$B$8</f>
        <v>242.65518871071387</v>
      </c>
    </row>
    <row r="51" spans="1:5" x14ac:dyDescent="0.25">
      <c r="A51" s="8">
        <v>35</v>
      </c>
      <c r="B51" s="9">
        <f t="shared" si="2"/>
        <v>-8850.1950620058815</v>
      </c>
      <c r="C51" s="9">
        <f t="shared" si="1"/>
        <v>-44.250975310029411</v>
      </c>
      <c r="D51" s="9">
        <f t="shared" si="0"/>
        <v>286.90616402074329</v>
      </c>
      <c r="E51" s="9">
        <f>'izr_obroka_fun_PMT anuitetno'!$B$8</f>
        <v>242.65518871071387</v>
      </c>
    </row>
    <row r="52" spans="1:5" x14ac:dyDescent="0.25">
      <c r="A52" s="8">
        <v>36</v>
      </c>
      <c r="B52" s="9">
        <f t="shared" si="2"/>
        <v>-9137.1012260266252</v>
      </c>
      <c r="C52" s="9">
        <f t="shared" si="1"/>
        <v>-45.685506130133128</v>
      </c>
      <c r="D52" s="9">
        <f t="shared" si="0"/>
        <v>288.34069484084699</v>
      </c>
      <c r="E52" s="9">
        <f>'izr_obroka_fun_PMT anuitetno'!$B$8</f>
        <v>242.65518871071387</v>
      </c>
    </row>
    <row r="53" spans="1:5" x14ac:dyDescent="0.25">
      <c r="A53" s="8">
        <v>37</v>
      </c>
      <c r="B53" s="9">
        <f t="shared" si="2"/>
        <v>-9425.4419208674717</v>
      </c>
      <c r="C53" s="9">
        <f t="shared" si="1"/>
        <v>-47.127209604337359</v>
      </c>
      <c r="D53" s="9">
        <f t="shared" si="0"/>
        <v>289.78239831505124</v>
      </c>
      <c r="E53" s="9">
        <f>'izr_obroka_fun_PMT anuitetno'!$B$8</f>
        <v>242.65518871071387</v>
      </c>
    </row>
    <row r="54" spans="1:5" x14ac:dyDescent="0.25">
      <c r="A54" s="8">
        <v>38</v>
      </c>
      <c r="B54" s="9">
        <f t="shared" si="2"/>
        <v>-9715.2243191825237</v>
      </c>
      <c r="C54" s="9">
        <f t="shared" si="1"/>
        <v>-48.576121595912618</v>
      </c>
      <c r="D54" s="9">
        <f t="shared" si="0"/>
        <v>291.23131030662648</v>
      </c>
      <c r="E54" s="9">
        <f>'izr_obroka_fun_PMT anuitetno'!$B$8</f>
        <v>242.65518871071387</v>
      </c>
    </row>
    <row r="55" spans="1:5" x14ac:dyDescent="0.25">
      <c r="A55" s="8">
        <v>39</v>
      </c>
      <c r="B55" s="9">
        <f t="shared" si="2"/>
        <v>-10006.45562948915</v>
      </c>
      <c r="C55" s="9">
        <f t="shared" si="1"/>
        <v>-50.032278147445751</v>
      </c>
      <c r="D55" s="9">
        <f t="shared" si="0"/>
        <v>292.68746685815961</v>
      </c>
      <c r="E55" s="9">
        <f>'izr_obroka_fun_PMT anuitetno'!$B$8</f>
        <v>242.65518871071387</v>
      </c>
    </row>
    <row r="56" spans="1:5" x14ac:dyDescent="0.25">
      <c r="A56" s="8">
        <v>40</v>
      </c>
      <c r="B56" s="9">
        <f t="shared" si="2"/>
        <v>-10299.14309634731</v>
      </c>
      <c r="C56" s="9">
        <f t="shared" si="1"/>
        <v>-51.495715481736553</v>
      </c>
      <c r="D56" s="9">
        <f t="shared" si="0"/>
        <v>294.15090419245041</v>
      </c>
      <c r="E56" s="9">
        <f>'izr_obroka_fun_PMT anuitetno'!$B$8</f>
        <v>242.65518871071387</v>
      </c>
    </row>
    <row r="57" spans="1:5" x14ac:dyDescent="0.25">
      <c r="A57" s="8">
        <v>41</v>
      </c>
      <c r="B57" s="9">
        <f t="shared" si="2"/>
        <v>-10593.294000539761</v>
      </c>
      <c r="C57" s="9">
        <f t="shared" si="1"/>
        <v>-52.966470002698806</v>
      </c>
      <c r="D57" s="9">
        <f t="shared" si="0"/>
        <v>295.62165871341267</v>
      </c>
      <c r="E57" s="9">
        <f>'izr_obroka_fun_PMT anuitetno'!$B$8</f>
        <v>242.65518871071387</v>
      </c>
    </row>
    <row r="58" spans="1:5" x14ac:dyDescent="0.25">
      <c r="A58" s="8">
        <v>42</v>
      </c>
      <c r="B58" s="9">
        <f t="shared" si="2"/>
        <v>-10888.915659253174</v>
      </c>
      <c r="C58" s="9">
        <f t="shared" si="1"/>
        <v>-54.444578296265874</v>
      </c>
      <c r="D58" s="9">
        <f t="shared" si="0"/>
        <v>297.09976700697973</v>
      </c>
      <c r="E58" s="9">
        <f>'izr_obroka_fun_PMT anuitetno'!$B$8</f>
        <v>242.65518871071387</v>
      </c>
    </row>
    <row r="59" spans="1:5" x14ac:dyDescent="0.25">
      <c r="A59" s="8">
        <v>43</v>
      </c>
      <c r="B59" s="9">
        <f t="shared" si="2"/>
        <v>-11186.015426260154</v>
      </c>
      <c r="C59" s="9">
        <f t="shared" si="1"/>
        <v>-55.93007713130077</v>
      </c>
      <c r="D59" s="9">
        <f t="shared" si="0"/>
        <v>298.58526584201462</v>
      </c>
      <c r="E59" s="9">
        <f>'izr_obroka_fun_PMT anuitetno'!$B$8</f>
        <v>242.65518871071387</v>
      </c>
    </row>
    <row r="60" spans="1:5" x14ac:dyDescent="0.25">
      <c r="A60" s="8">
        <v>44</v>
      </c>
      <c r="B60" s="9">
        <f t="shared" si="2"/>
        <v>-11484.600692102169</v>
      </c>
      <c r="C60" s="9">
        <f t="shared" si="1"/>
        <v>-57.423003460510849</v>
      </c>
      <c r="D60" s="9">
        <f t="shared" si="0"/>
        <v>300.07819217122471</v>
      </c>
      <c r="E60" s="9">
        <f>'izr_obroka_fun_PMT anuitetno'!$B$8</f>
        <v>242.65518871071387</v>
      </c>
    </row>
    <row r="61" spans="1:5" x14ac:dyDescent="0.25">
      <c r="A61" s="8">
        <v>45</v>
      </c>
      <c r="B61" s="9">
        <f t="shared" si="2"/>
        <v>-11784.678884273393</v>
      </c>
      <c r="C61" s="9">
        <f t="shared" si="1"/>
        <v>-58.923394421366964</v>
      </c>
      <c r="D61" s="9">
        <f t="shared" si="0"/>
        <v>301.57858313208084</v>
      </c>
      <c r="E61" s="9">
        <f>'izr_obroka_fun_PMT anuitetno'!$B$8</f>
        <v>242.65518871071387</v>
      </c>
    </row>
    <row r="62" spans="1:5" x14ac:dyDescent="0.25">
      <c r="A62" s="8">
        <v>46</v>
      </c>
      <c r="B62" s="9">
        <f t="shared" si="2"/>
        <v>-12086.257467405474</v>
      </c>
      <c r="C62" s="9">
        <f t="shared" si="1"/>
        <v>-60.431287337027371</v>
      </c>
      <c r="D62" s="9">
        <f t="shared" si="0"/>
        <v>303.08647604774126</v>
      </c>
      <c r="E62" s="9">
        <f>'izr_obroka_fun_PMT anuitetno'!$B$8</f>
        <v>242.65518871071387</v>
      </c>
    </row>
    <row r="63" spans="1:5" x14ac:dyDescent="0.25">
      <c r="A63" s="8">
        <v>47</v>
      </c>
      <c r="B63" s="9">
        <f t="shared" si="2"/>
        <v>-12389.343943453216</v>
      </c>
      <c r="C63" s="9">
        <f t="shared" si="1"/>
        <v>-61.946719717266078</v>
      </c>
      <c r="D63" s="9">
        <f t="shared" si="0"/>
        <v>304.60190842797994</v>
      </c>
      <c r="E63" s="9">
        <f>'izr_obroka_fun_PMT anuitetno'!$B$8</f>
        <v>242.65518871071387</v>
      </c>
    </row>
    <row r="64" spans="1:5" x14ac:dyDescent="0.25">
      <c r="A64" s="8">
        <v>48</v>
      </c>
      <c r="B64" s="9">
        <f t="shared" si="2"/>
        <v>-12693.945851881195</v>
      </c>
      <c r="C64" s="9">
        <f t="shared" si="1"/>
        <v>-63.46972925940598</v>
      </c>
      <c r="D64" s="9">
        <f t="shared" si="0"/>
        <v>306.12491797011984</v>
      </c>
      <c r="E64" s="9">
        <f>'izr_obroka_fun_PMT anuitetno'!$B$8</f>
        <v>242.65518871071387</v>
      </c>
    </row>
    <row r="65" spans="1:5" x14ac:dyDescent="0.25">
      <c r="A65" s="8">
        <v>49</v>
      </c>
      <c r="B65" s="9">
        <f t="shared" si="2"/>
        <v>-13000.070769851314</v>
      </c>
      <c r="C65" s="9">
        <f t="shared" si="1"/>
        <v>-65.00035384925657</v>
      </c>
      <c r="D65" s="9">
        <f t="shared" si="0"/>
        <v>307.65554255997046</v>
      </c>
      <c r="E65" s="9">
        <f>'izr_obroka_fun_PMT anuitetno'!$B$8</f>
        <v>242.65518871071387</v>
      </c>
    </row>
    <row r="66" spans="1:5" x14ac:dyDescent="0.25">
      <c r="A66" s="8">
        <v>50</v>
      </c>
      <c r="B66" s="9">
        <f t="shared" si="2"/>
        <v>-13307.726312411285</v>
      </c>
      <c r="C66" s="9">
        <f t="shared" si="1"/>
        <v>-66.538631562056423</v>
      </c>
      <c r="D66" s="9">
        <f t="shared" si="0"/>
        <v>309.19382027277027</v>
      </c>
      <c r="E66" s="9">
        <f>'izr_obroka_fun_PMT anuitetno'!$B$8</f>
        <v>242.65518871071387</v>
      </c>
    </row>
    <row r="67" spans="1:5" x14ac:dyDescent="0.25">
      <c r="A67" s="8">
        <v>51</v>
      </c>
      <c r="B67" s="9">
        <f t="shared" si="2"/>
        <v>-13616.920132684056</v>
      </c>
      <c r="C67" s="9">
        <f t="shared" si="1"/>
        <v>-68.084600663420275</v>
      </c>
      <c r="D67" s="9">
        <f t="shared" si="0"/>
        <v>310.73978937413415</v>
      </c>
      <c r="E67" s="9">
        <f>'izr_obroka_fun_PMT anuitetno'!$B$8</f>
        <v>242.65518871071387</v>
      </c>
    </row>
    <row r="68" spans="1:5" x14ac:dyDescent="0.25">
      <c r="A68" s="8">
        <v>52</v>
      </c>
      <c r="B68" s="9">
        <f t="shared" si="2"/>
        <v>-13927.65992205819</v>
      </c>
      <c r="C68" s="9">
        <f t="shared" si="1"/>
        <v>-69.638299610290957</v>
      </c>
      <c r="D68" s="9">
        <f t="shared" si="0"/>
        <v>312.29348832100482</v>
      </c>
      <c r="E68" s="9">
        <f>'izr_obroka_fun_PMT anuitetno'!$B$8</f>
        <v>242.65518871071387</v>
      </c>
    </row>
    <row r="69" spans="1:5" x14ac:dyDescent="0.25">
      <c r="A69" s="8">
        <v>53</v>
      </c>
      <c r="B69" s="9">
        <f t="shared" si="2"/>
        <v>-14239.953410379196</v>
      </c>
      <c r="C69" s="9">
        <f t="shared" si="1"/>
        <v>-71.199767051895975</v>
      </c>
      <c r="D69" s="9">
        <f t="shared" si="0"/>
        <v>313.85495576260985</v>
      </c>
      <c r="E69" s="9">
        <f>'izr_obroka_fun_PMT anuitetno'!$B$8</f>
        <v>242.65518871071387</v>
      </c>
    </row>
    <row r="70" spans="1:5" x14ac:dyDescent="0.25">
      <c r="A70" s="8">
        <v>54</v>
      </c>
      <c r="B70" s="9">
        <f t="shared" si="2"/>
        <v>-14553.808366141806</v>
      </c>
      <c r="C70" s="9">
        <f t="shared" si="1"/>
        <v>-72.769041830709028</v>
      </c>
      <c r="D70" s="9">
        <f t="shared" si="0"/>
        <v>315.4242305414229</v>
      </c>
      <c r="E70" s="9">
        <f>'izr_obroka_fun_PMT anuitetno'!$B$8</f>
        <v>242.65518871071387</v>
      </c>
    </row>
    <row r="71" spans="1:5" x14ac:dyDescent="0.25">
      <c r="A71" s="8">
        <v>55</v>
      </c>
      <c r="B71" s="9">
        <f t="shared" si="2"/>
        <v>-14869.232596683229</v>
      </c>
      <c r="C71" s="9">
        <f t="shared" si="1"/>
        <v>-74.34616298341615</v>
      </c>
      <c r="D71" s="9">
        <f t="shared" si="0"/>
        <v>317.00135169412999</v>
      </c>
      <c r="E71" s="9">
        <f>'izr_obroka_fun_PMT anuitetno'!$B$8</f>
        <v>242.65518871071387</v>
      </c>
    </row>
    <row r="72" spans="1:5" x14ac:dyDescent="0.25">
      <c r="A72" s="8">
        <v>56</v>
      </c>
      <c r="B72" s="9">
        <f t="shared" si="2"/>
        <v>-15186.233948377359</v>
      </c>
      <c r="C72" s="9">
        <f t="shared" si="1"/>
        <v>-75.931169741886805</v>
      </c>
      <c r="D72" s="9">
        <f t="shared" si="0"/>
        <v>318.58635845260068</v>
      </c>
      <c r="E72" s="9">
        <f>'izr_obroka_fun_PMT anuitetno'!$B$8</f>
        <v>242.65518871071387</v>
      </c>
    </row>
    <row r="73" spans="1:5" x14ac:dyDescent="0.25">
      <c r="A73" s="8">
        <v>57</v>
      </c>
      <c r="B73" s="9">
        <f t="shared" si="2"/>
        <v>-15504.820306829961</v>
      </c>
      <c r="C73" s="9">
        <f t="shared" si="1"/>
        <v>-77.524101534149807</v>
      </c>
      <c r="D73" s="9">
        <f t="shared" si="0"/>
        <v>320.17929024486369</v>
      </c>
      <c r="E73" s="9">
        <f>'izr_obroka_fun_PMT anuitetno'!$B$8</f>
        <v>242.65518871071387</v>
      </c>
    </row>
    <row r="74" spans="1:5" x14ac:dyDescent="0.25">
      <c r="A74" s="8">
        <v>58</v>
      </c>
      <c r="B74" s="9">
        <f t="shared" si="2"/>
        <v>-15824.999597074824</v>
      </c>
      <c r="C74" s="9">
        <f t="shared" si="1"/>
        <v>-79.124997985374122</v>
      </c>
      <c r="D74" s="9">
        <f t="shared" si="0"/>
        <v>321.78018669608798</v>
      </c>
      <c r="E74" s="9">
        <f>'izr_obroka_fun_PMT anuitetno'!$B$8</f>
        <v>242.65518871071387</v>
      </c>
    </row>
    <row r="75" spans="1:5" x14ac:dyDescent="0.25">
      <c r="A75" s="8">
        <v>59</v>
      </c>
      <c r="B75" s="9">
        <f t="shared" si="2"/>
        <v>-16146.779783770911</v>
      </c>
      <c r="C75" s="9">
        <f t="shared" si="1"/>
        <v>-80.733898918854564</v>
      </c>
      <c r="D75" s="9">
        <f t="shared" si="0"/>
        <v>323.38908762956845</v>
      </c>
      <c r="E75" s="9">
        <f>'izr_obroka_fun_PMT anuitetno'!$B$8</f>
        <v>242.65518871071387</v>
      </c>
    </row>
    <row r="76" spans="1:5" x14ac:dyDescent="0.25">
      <c r="A76" s="8">
        <v>60</v>
      </c>
      <c r="B76" s="9">
        <f t="shared" si="2"/>
        <v>-16470.168871400481</v>
      </c>
      <c r="C76" s="9">
        <f t="shared" si="1"/>
        <v>-82.350844357002401</v>
      </c>
      <c r="D76" s="9">
        <f t="shared" si="0"/>
        <v>325.00603306771626</v>
      </c>
      <c r="E76" s="9">
        <f>'izr_obroka_fun_PMT anuitetno'!$B$8</f>
        <v>242.65518871071387</v>
      </c>
    </row>
    <row r="77" spans="1:5" x14ac:dyDescent="0.25">
      <c r="A77" s="8">
        <v>61</v>
      </c>
      <c r="B77" s="9">
        <f t="shared" si="2"/>
        <v>-16795.174904468196</v>
      </c>
      <c r="C77" s="9">
        <f t="shared" si="1"/>
        <v>-83.975874522340987</v>
      </c>
      <c r="D77" s="9">
        <f t="shared" si="0"/>
        <v>326.63106323305487</v>
      </c>
      <c r="E77" s="9">
        <f>'izr_obroka_fun_PMT anuitetno'!$B$8</f>
        <v>242.65518871071387</v>
      </c>
    </row>
    <row r="78" spans="1:5" x14ac:dyDescent="0.25">
      <c r="A78" s="8">
        <v>62</v>
      </c>
      <c r="B78" s="9">
        <f t="shared" si="2"/>
        <v>-17121.80596770125</v>
      </c>
      <c r="C78" s="9">
        <f t="shared" si="1"/>
        <v>-85.609029838506245</v>
      </c>
      <c r="D78" s="9">
        <f t="shared" si="0"/>
        <v>328.26421854922012</v>
      </c>
      <c r="E78" s="9">
        <f>'izr_obroka_fun_PMT anuitetno'!$B$8</f>
        <v>242.65518871071387</v>
      </c>
    </row>
    <row r="79" spans="1:5" x14ac:dyDescent="0.25">
      <c r="A79" s="8">
        <v>63</v>
      </c>
      <c r="B79" s="9">
        <f t="shared" si="2"/>
        <v>-17450.070186250468</v>
      </c>
      <c r="C79" s="9">
        <f t="shared" si="1"/>
        <v>-87.250350931252342</v>
      </c>
      <c r="D79" s="9">
        <f t="shared" si="0"/>
        <v>329.90553964196624</v>
      </c>
      <c r="E79" s="9">
        <f>'izr_obroka_fun_PMT anuitetno'!$B$8</f>
        <v>242.65518871071387</v>
      </c>
    </row>
    <row r="80" spans="1:5" x14ac:dyDescent="0.25">
      <c r="A80" s="8">
        <v>64</v>
      </c>
      <c r="B80" s="9">
        <f t="shared" si="2"/>
        <v>-17779.975725892436</v>
      </c>
      <c r="C80" s="9">
        <f t="shared" si="1"/>
        <v>-88.899878629462179</v>
      </c>
      <c r="D80" s="9">
        <f t="shared" si="0"/>
        <v>331.55506734017604</v>
      </c>
      <c r="E80" s="9">
        <f>'izr_obroka_fun_PMT anuitetno'!$B$8</f>
        <v>242.65518871071387</v>
      </c>
    </row>
    <row r="81" spans="1:5" x14ac:dyDescent="0.25">
      <c r="A81" s="8">
        <v>65</v>
      </c>
      <c r="B81" s="9">
        <f t="shared" si="2"/>
        <v>-18111.530793232614</v>
      </c>
      <c r="C81" s="9">
        <f t="shared" si="1"/>
        <v>-90.557653966163073</v>
      </c>
      <c r="D81" s="9">
        <f t="shared" si="0"/>
        <v>333.21284267687696</v>
      </c>
      <c r="E81" s="9">
        <f>'izr_obroka_fun_PMT anuitetno'!$B$8</f>
        <v>242.65518871071387</v>
      </c>
    </row>
    <row r="82" spans="1:5" x14ac:dyDescent="0.25">
      <c r="A82" s="8">
        <v>66</v>
      </c>
      <c r="B82" s="9">
        <f t="shared" si="2"/>
        <v>-18444.74363590949</v>
      </c>
      <c r="C82" s="9">
        <f t="shared" si="1"/>
        <v>-92.223718179547447</v>
      </c>
      <c r="D82" s="9">
        <f t="shared" ref="D82:D136" si="3">E82-C82</f>
        <v>334.87890689026131</v>
      </c>
      <c r="E82" s="9">
        <f>'izr_obroka_fun_PMT anuitetno'!$B$8</f>
        <v>242.65518871071387</v>
      </c>
    </row>
    <row r="83" spans="1:5" x14ac:dyDescent="0.25">
      <c r="A83" s="8">
        <v>67</v>
      </c>
      <c r="B83" s="9">
        <f t="shared" si="2"/>
        <v>-18779.622542799752</v>
      </c>
      <c r="C83" s="9">
        <f t="shared" ref="C83:C136" si="4">B83*$B$8</f>
        <v>-93.898112713998771</v>
      </c>
      <c r="D83" s="9">
        <f t="shared" si="3"/>
        <v>336.55330142471263</v>
      </c>
      <c r="E83" s="9">
        <f>'izr_obroka_fun_PMT anuitetno'!$B$8</f>
        <v>242.65518871071387</v>
      </c>
    </row>
    <row r="84" spans="1:5" x14ac:dyDescent="0.25">
      <c r="A84" s="8">
        <v>68</v>
      </c>
      <c r="B84" s="9">
        <f t="shared" si="2"/>
        <v>-19116.175844224465</v>
      </c>
      <c r="C84" s="9">
        <f t="shared" si="4"/>
        <v>-95.580879221122331</v>
      </c>
      <c r="D84" s="9">
        <f t="shared" si="3"/>
        <v>338.2360679318362</v>
      </c>
      <c r="E84" s="9">
        <f>'izr_obroka_fun_PMT anuitetno'!$B$8</f>
        <v>242.65518871071387</v>
      </c>
    </row>
    <row r="85" spans="1:5" x14ac:dyDescent="0.25">
      <c r="A85" s="8">
        <v>69</v>
      </c>
      <c r="B85" s="9">
        <f t="shared" ref="B85:B136" si="5">B84-D84</f>
        <v>-19454.411912156302</v>
      </c>
      <c r="C85" s="9">
        <f t="shared" si="4"/>
        <v>-97.272059560781514</v>
      </c>
      <c r="D85" s="9">
        <f t="shared" si="3"/>
        <v>339.92724827149539</v>
      </c>
      <c r="E85" s="9">
        <f>'izr_obroka_fun_PMT anuitetno'!$B$8</f>
        <v>242.65518871071387</v>
      </c>
    </row>
    <row r="86" spans="1:5" x14ac:dyDescent="0.25">
      <c r="A86" s="8">
        <v>70</v>
      </c>
      <c r="B86" s="9">
        <f t="shared" si="5"/>
        <v>-19794.339160427797</v>
      </c>
      <c r="C86" s="9">
        <f t="shared" si="4"/>
        <v>-98.971695802138981</v>
      </c>
      <c r="D86" s="9">
        <f t="shared" si="3"/>
        <v>341.62688451285283</v>
      </c>
      <c r="E86" s="9">
        <f>'izr_obroka_fun_PMT anuitetno'!$B$8</f>
        <v>242.65518871071387</v>
      </c>
    </row>
    <row r="87" spans="1:5" x14ac:dyDescent="0.25">
      <c r="A87" s="8">
        <v>71</v>
      </c>
      <c r="B87" s="9">
        <f t="shared" si="5"/>
        <v>-20135.966044940651</v>
      </c>
      <c r="C87" s="9">
        <f t="shared" si="4"/>
        <v>-100.67983022470325</v>
      </c>
      <c r="D87" s="9">
        <f t="shared" si="3"/>
        <v>343.33501893541711</v>
      </c>
      <c r="E87" s="9">
        <f>'izr_obroka_fun_PMT anuitetno'!$B$8</f>
        <v>242.65518871071387</v>
      </c>
    </row>
    <row r="88" spans="1:5" x14ac:dyDescent="0.25">
      <c r="A88" s="8">
        <v>72</v>
      </c>
      <c r="B88" s="9">
        <f t="shared" si="5"/>
        <v>-20479.301063876068</v>
      </c>
      <c r="C88" s="9">
        <f t="shared" si="4"/>
        <v>-102.39650531938034</v>
      </c>
      <c r="D88" s="9">
        <f t="shared" si="3"/>
        <v>345.05169403009421</v>
      </c>
      <c r="E88" s="9">
        <f>'izr_obroka_fun_PMT anuitetno'!$B$8</f>
        <v>242.65518871071387</v>
      </c>
    </row>
    <row r="89" spans="1:5" x14ac:dyDescent="0.25">
      <c r="A89" s="8">
        <v>73</v>
      </c>
      <c r="B89" s="9">
        <f t="shared" si="5"/>
        <v>-20824.352757906163</v>
      </c>
      <c r="C89" s="9">
        <f t="shared" si="4"/>
        <v>-104.12176378953082</v>
      </c>
      <c r="D89" s="9">
        <f t="shared" si="3"/>
        <v>346.7769525002447</v>
      </c>
      <c r="E89" s="9">
        <f>'izr_obroka_fun_PMT anuitetno'!$B$8</f>
        <v>242.65518871071387</v>
      </c>
    </row>
    <row r="90" spans="1:5" x14ac:dyDescent="0.25">
      <c r="A90" s="8">
        <v>74</v>
      </c>
      <c r="B90" s="9">
        <f t="shared" si="5"/>
        <v>-21171.129710406407</v>
      </c>
      <c r="C90" s="9">
        <f t="shared" si="4"/>
        <v>-105.85564855203204</v>
      </c>
      <c r="D90" s="9">
        <f t="shared" si="3"/>
        <v>348.51083726274589</v>
      </c>
      <c r="E90" s="9">
        <f>'izr_obroka_fun_PMT anuitetno'!$B$8</f>
        <v>242.65518871071387</v>
      </c>
    </row>
    <row r="91" spans="1:5" x14ac:dyDescent="0.25">
      <c r="A91" s="8">
        <v>75</v>
      </c>
      <c r="B91" s="9">
        <f t="shared" si="5"/>
        <v>-21519.640547669154</v>
      </c>
      <c r="C91" s="9">
        <f t="shared" si="4"/>
        <v>-107.59820273834578</v>
      </c>
      <c r="D91" s="9">
        <f t="shared" si="3"/>
        <v>350.25339144905968</v>
      </c>
      <c r="E91" s="9">
        <f>'izr_obroka_fun_PMT anuitetno'!$B$8</f>
        <v>242.65518871071387</v>
      </c>
    </row>
    <row r="92" spans="1:5" x14ac:dyDescent="0.25">
      <c r="A92" s="8">
        <v>76</v>
      </c>
      <c r="B92" s="9">
        <f t="shared" si="5"/>
        <v>-21869.893939118214</v>
      </c>
      <c r="C92" s="9">
        <f t="shared" si="4"/>
        <v>-109.34946969559107</v>
      </c>
      <c r="D92" s="9">
        <f t="shared" si="3"/>
        <v>352.00465840630494</v>
      </c>
      <c r="E92" s="9">
        <f>'izr_obroka_fun_PMT anuitetno'!$B$8</f>
        <v>242.65518871071387</v>
      </c>
    </row>
    <row r="93" spans="1:5" x14ac:dyDescent="0.25">
      <c r="A93" s="8">
        <v>77</v>
      </c>
      <c r="B93" s="9">
        <f t="shared" si="5"/>
        <v>-22221.89859752452</v>
      </c>
      <c r="C93" s="9">
        <f t="shared" si="4"/>
        <v>-111.1094929876226</v>
      </c>
      <c r="D93" s="9">
        <f t="shared" si="3"/>
        <v>353.76468169833646</v>
      </c>
      <c r="E93" s="9">
        <f>'izr_obroka_fun_PMT anuitetno'!$B$8</f>
        <v>242.65518871071387</v>
      </c>
    </row>
    <row r="94" spans="1:5" x14ac:dyDescent="0.25">
      <c r="A94" s="8">
        <v>78</v>
      </c>
      <c r="B94" s="9">
        <f t="shared" si="5"/>
        <v>-22575.663279222856</v>
      </c>
      <c r="C94" s="9">
        <f t="shared" si="4"/>
        <v>-112.87831639611429</v>
      </c>
      <c r="D94" s="9">
        <f t="shared" si="3"/>
        <v>355.53350510682816</v>
      </c>
      <c r="E94" s="9">
        <f>'izr_obroka_fun_PMT anuitetno'!$B$8</f>
        <v>242.65518871071387</v>
      </c>
    </row>
    <row r="95" spans="1:5" x14ac:dyDescent="0.25">
      <c r="A95" s="8">
        <v>79</v>
      </c>
      <c r="B95" s="9">
        <f t="shared" si="5"/>
        <v>-22931.196784329684</v>
      </c>
      <c r="C95" s="9">
        <f t="shared" si="4"/>
        <v>-114.65598392164843</v>
      </c>
      <c r="D95" s="9">
        <f t="shared" si="3"/>
        <v>357.31117263236229</v>
      </c>
      <c r="E95" s="9">
        <f>'izr_obroka_fun_PMT anuitetno'!$B$8</f>
        <v>242.65518871071387</v>
      </c>
    </row>
    <row r="96" spans="1:5" x14ac:dyDescent="0.25">
      <c r="A96" s="8">
        <v>80</v>
      </c>
      <c r="B96" s="9">
        <f t="shared" si="5"/>
        <v>-23288.507956962047</v>
      </c>
      <c r="C96" s="9">
        <f t="shared" si="4"/>
        <v>-116.44253978481024</v>
      </c>
      <c r="D96" s="9">
        <f t="shared" si="3"/>
        <v>359.09772849552411</v>
      </c>
      <c r="E96" s="9">
        <f>'izr_obroka_fun_PMT anuitetno'!$B$8</f>
        <v>242.65518871071387</v>
      </c>
    </row>
    <row r="97" spans="1:5" x14ac:dyDescent="0.25">
      <c r="A97" s="8">
        <v>81</v>
      </c>
      <c r="B97" s="9">
        <f t="shared" si="5"/>
        <v>-23647.605685457569</v>
      </c>
      <c r="C97" s="9">
        <f t="shared" si="4"/>
        <v>-118.23802842728784</v>
      </c>
      <c r="D97" s="9">
        <f t="shared" si="3"/>
        <v>360.89321713800172</v>
      </c>
      <c r="E97" s="9">
        <f>'izr_obroka_fun_PMT anuitetno'!$B$8</f>
        <v>242.65518871071387</v>
      </c>
    </row>
    <row r="98" spans="1:5" x14ac:dyDescent="0.25">
      <c r="A98" s="8">
        <v>82</v>
      </c>
      <c r="B98" s="9">
        <f t="shared" si="5"/>
        <v>-24008.498902595569</v>
      </c>
      <c r="C98" s="9">
        <f t="shared" si="4"/>
        <v>-120.04249451297785</v>
      </c>
      <c r="D98" s="9">
        <f t="shared" si="3"/>
        <v>362.69768322369174</v>
      </c>
      <c r="E98" s="9">
        <f>'izr_obroka_fun_PMT anuitetno'!$B$8</f>
        <v>242.65518871071387</v>
      </c>
    </row>
    <row r="99" spans="1:5" x14ac:dyDescent="0.25">
      <c r="A99" s="8">
        <v>83</v>
      </c>
      <c r="B99" s="9">
        <f t="shared" si="5"/>
        <v>-24371.19658581926</v>
      </c>
      <c r="C99" s="9">
        <f t="shared" si="4"/>
        <v>-121.8559829290963</v>
      </c>
      <c r="D99" s="9">
        <f t="shared" si="3"/>
        <v>364.51117163981019</v>
      </c>
      <c r="E99" s="9">
        <f>'izr_obroka_fun_PMT anuitetno'!$B$8</f>
        <v>242.65518871071387</v>
      </c>
    </row>
    <row r="100" spans="1:5" x14ac:dyDescent="0.25">
      <c r="A100" s="8">
        <v>84</v>
      </c>
      <c r="B100" s="9">
        <f t="shared" si="5"/>
        <v>-24735.707757459069</v>
      </c>
      <c r="C100" s="9">
        <f t="shared" si="4"/>
        <v>-123.67853878729535</v>
      </c>
      <c r="D100" s="9">
        <f t="shared" si="3"/>
        <v>366.33372749800924</v>
      </c>
      <c r="E100" s="9">
        <f>'izr_obroka_fun_PMT anuitetno'!$B$8</f>
        <v>242.65518871071387</v>
      </c>
    </row>
    <row r="101" spans="1:5" x14ac:dyDescent="0.25">
      <c r="A101" s="8">
        <v>85</v>
      </c>
      <c r="B101" s="9">
        <f t="shared" si="5"/>
        <v>-25102.041484957077</v>
      </c>
      <c r="C101" s="9">
        <f t="shared" si="4"/>
        <v>-125.51020742478539</v>
      </c>
      <c r="D101" s="9">
        <f t="shared" si="3"/>
        <v>368.16539613549924</v>
      </c>
      <c r="E101" s="9">
        <f>'izr_obroka_fun_PMT anuitetno'!$B$8</f>
        <v>242.65518871071387</v>
      </c>
    </row>
    <row r="102" spans="1:5" x14ac:dyDescent="0.25">
      <c r="A102" s="8">
        <v>86</v>
      </c>
      <c r="B102" s="9">
        <f t="shared" si="5"/>
        <v>-25470.206881092578</v>
      </c>
      <c r="C102" s="9">
        <f t="shared" si="4"/>
        <v>-127.3510344054629</v>
      </c>
      <c r="D102" s="9">
        <f t="shared" si="3"/>
        <v>370.00622311617678</v>
      </c>
      <c r="E102" s="9">
        <f>'izr_obroka_fun_PMT anuitetno'!$B$8</f>
        <v>242.65518871071387</v>
      </c>
    </row>
    <row r="103" spans="1:5" x14ac:dyDescent="0.25">
      <c r="A103" s="8">
        <v>87</v>
      </c>
      <c r="B103" s="9">
        <f t="shared" si="5"/>
        <v>-25840.213104208753</v>
      </c>
      <c r="C103" s="9">
        <f t="shared" si="4"/>
        <v>-129.20106552104377</v>
      </c>
      <c r="D103" s="9">
        <f t="shared" si="3"/>
        <v>371.85625423175765</v>
      </c>
      <c r="E103" s="9">
        <f>'izr_obroka_fun_PMT anuitetno'!$B$8</f>
        <v>242.65518871071387</v>
      </c>
    </row>
    <row r="104" spans="1:5" x14ac:dyDescent="0.25">
      <c r="A104" s="8">
        <v>88</v>
      </c>
      <c r="B104" s="9">
        <f t="shared" si="5"/>
        <v>-26212.069358440509</v>
      </c>
      <c r="C104" s="9">
        <f t="shared" si="4"/>
        <v>-131.06034679220255</v>
      </c>
      <c r="D104" s="9">
        <f t="shared" si="3"/>
        <v>373.7155355029164</v>
      </c>
      <c r="E104" s="9">
        <f>'izr_obroka_fun_PMT anuitetno'!$B$8</f>
        <v>242.65518871071387</v>
      </c>
    </row>
    <row r="105" spans="1:5" x14ac:dyDescent="0.25">
      <c r="A105" s="8">
        <v>89</v>
      </c>
      <c r="B105" s="9">
        <f t="shared" si="5"/>
        <v>-26585.784893943426</v>
      </c>
      <c r="C105" s="9">
        <f t="shared" si="4"/>
        <v>-132.92892446971715</v>
      </c>
      <c r="D105" s="9">
        <f t="shared" si="3"/>
        <v>375.58411318043102</v>
      </c>
      <c r="E105" s="9">
        <f>'izr_obroka_fun_PMT anuitetno'!$B$8</f>
        <v>242.65518871071387</v>
      </c>
    </row>
    <row r="106" spans="1:5" x14ac:dyDescent="0.25">
      <c r="A106" s="8">
        <v>90</v>
      </c>
      <c r="B106" s="9">
        <f t="shared" si="5"/>
        <v>-26961.369007123856</v>
      </c>
      <c r="C106" s="9">
        <f t="shared" si="4"/>
        <v>-134.80684503561929</v>
      </c>
      <c r="D106" s="9">
        <f t="shared" si="3"/>
        <v>377.46203374633319</v>
      </c>
      <c r="E106" s="9">
        <f>'izr_obroka_fun_PMT anuitetno'!$B$8</f>
        <v>242.65518871071387</v>
      </c>
    </row>
    <row r="107" spans="1:5" x14ac:dyDescent="0.25">
      <c r="A107" s="8">
        <v>91</v>
      </c>
      <c r="B107" s="9">
        <f t="shared" si="5"/>
        <v>-27338.831040870191</v>
      </c>
      <c r="C107" s="9">
        <f t="shared" si="4"/>
        <v>-136.69415520435095</v>
      </c>
      <c r="D107" s="9">
        <f t="shared" si="3"/>
        <v>379.34934391506482</v>
      </c>
      <c r="E107" s="9">
        <f>'izr_obroka_fun_PMT anuitetno'!$B$8</f>
        <v>242.65518871071387</v>
      </c>
    </row>
    <row r="108" spans="1:5" x14ac:dyDescent="0.25">
      <c r="A108" s="8">
        <v>92</v>
      </c>
      <c r="B108" s="9">
        <f t="shared" si="5"/>
        <v>-27718.180384785257</v>
      </c>
      <c r="C108" s="9">
        <f t="shared" si="4"/>
        <v>-138.59090192392628</v>
      </c>
      <c r="D108" s="9">
        <f t="shared" si="3"/>
        <v>381.24609063464015</v>
      </c>
      <c r="E108" s="9">
        <f>'izr_obroka_fun_PMT anuitetno'!$B$8</f>
        <v>242.65518871071387</v>
      </c>
    </row>
    <row r="109" spans="1:5" x14ac:dyDescent="0.25">
      <c r="A109" s="8">
        <v>93</v>
      </c>
      <c r="B109" s="9">
        <f t="shared" si="5"/>
        <v>-28099.426475419896</v>
      </c>
      <c r="C109" s="9">
        <f t="shared" si="4"/>
        <v>-140.49713237709949</v>
      </c>
      <c r="D109" s="9">
        <f t="shared" si="3"/>
        <v>383.15232108781333</v>
      </c>
      <c r="E109" s="9">
        <f>'izr_obroka_fun_PMT anuitetno'!$B$8</f>
        <v>242.65518871071387</v>
      </c>
    </row>
    <row r="110" spans="1:5" x14ac:dyDescent="0.25">
      <c r="A110" s="8">
        <v>94</v>
      </c>
      <c r="B110" s="9">
        <f t="shared" si="5"/>
        <v>-28482.578796507711</v>
      </c>
      <c r="C110" s="9">
        <f t="shared" si="4"/>
        <v>-142.41289398253855</v>
      </c>
      <c r="D110" s="9">
        <f t="shared" si="3"/>
        <v>385.06808269325245</v>
      </c>
      <c r="E110" s="9">
        <f>'izr_obroka_fun_PMT anuitetno'!$B$8</f>
        <v>242.65518871071387</v>
      </c>
    </row>
    <row r="111" spans="1:5" x14ac:dyDescent="0.25">
      <c r="A111" s="8">
        <v>95</v>
      </c>
      <c r="B111" s="9">
        <f t="shared" si="5"/>
        <v>-28867.646879200962</v>
      </c>
      <c r="C111" s="9">
        <f t="shared" si="4"/>
        <v>-144.33823439600482</v>
      </c>
      <c r="D111" s="9">
        <f t="shared" si="3"/>
        <v>386.99342310671869</v>
      </c>
      <c r="E111" s="9">
        <f>'izr_obroka_fun_PMT anuitetno'!$B$8</f>
        <v>242.65518871071387</v>
      </c>
    </row>
    <row r="112" spans="1:5" x14ac:dyDescent="0.25">
      <c r="A112" s="8">
        <v>96</v>
      </c>
      <c r="B112" s="9">
        <f t="shared" si="5"/>
        <v>-29254.640302307682</v>
      </c>
      <c r="C112" s="9">
        <f t="shared" si="4"/>
        <v>-146.27320151153842</v>
      </c>
      <c r="D112" s="9">
        <f t="shared" si="3"/>
        <v>388.92839022225229</v>
      </c>
      <c r="E112" s="9">
        <f>'izr_obroka_fun_PMT anuitetno'!$B$8</f>
        <v>242.65518871071387</v>
      </c>
    </row>
    <row r="113" spans="1:5" x14ac:dyDescent="0.25">
      <c r="A113" s="8">
        <v>97</v>
      </c>
      <c r="B113" s="9">
        <f t="shared" si="5"/>
        <v>-29643.568692529934</v>
      </c>
      <c r="C113" s="9">
        <f t="shared" si="4"/>
        <v>-148.21784346264968</v>
      </c>
      <c r="D113" s="9">
        <f t="shared" si="3"/>
        <v>390.87303217336353</v>
      </c>
      <c r="E113" s="9">
        <f>'izr_obroka_fun_PMT anuitetno'!$B$8</f>
        <v>242.65518871071387</v>
      </c>
    </row>
    <row r="114" spans="1:5" x14ac:dyDescent="0.25">
      <c r="A114" s="8">
        <v>98</v>
      </c>
      <c r="B114" s="9">
        <f t="shared" si="5"/>
        <v>-30034.441724703298</v>
      </c>
      <c r="C114" s="9">
        <f t="shared" si="4"/>
        <v>-150.1722086235165</v>
      </c>
      <c r="D114" s="9">
        <f t="shared" si="3"/>
        <v>392.82739733423034</v>
      </c>
      <c r="E114" s="9">
        <f>'izr_obroka_fun_PMT anuitetno'!$B$8</f>
        <v>242.65518871071387</v>
      </c>
    </row>
    <row r="115" spans="1:5" x14ac:dyDescent="0.25">
      <c r="A115" s="8">
        <v>99</v>
      </c>
      <c r="B115" s="9">
        <f t="shared" si="5"/>
        <v>-30427.269122037527</v>
      </c>
      <c r="C115" s="9">
        <f t="shared" si="4"/>
        <v>-152.13634561018765</v>
      </c>
      <c r="D115" s="9">
        <f t="shared" si="3"/>
        <v>394.79153432090152</v>
      </c>
      <c r="E115" s="9">
        <f>'izr_obroka_fun_PMT anuitetno'!$B$8</f>
        <v>242.65518871071387</v>
      </c>
    </row>
    <row r="116" spans="1:5" x14ac:dyDescent="0.25">
      <c r="A116" s="8">
        <v>100</v>
      </c>
      <c r="B116" s="9">
        <f t="shared" si="5"/>
        <v>-30822.06065635843</v>
      </c>
      <c r="C116" s="9">
        <f t="shared" si="4"/>
        <v>-154.11030328179214</v>
      </c>
      <c r="D116" s="9">
        <f t="shared" si="3"/>
        <v>396.76549199250599</v>
      </c>
      <c r="E116" s="9">
        <f>'izr_obroka_fun_PMT anuitetno'!$B$8</f>
        <v>242.65518871071387</v>
      </c>
    </row>
    <row r="117" spans="1:5" x14ac:dyDescent="0.25">
      <c r="A117" s="8">
        <v>101</v>
      </c>
      <c r="B117" s="9">
        <f t="shared" si="5"/>
        <v>-31218.826148350934</v>
      </c>
      <c r="C117" s="9">
        <f t="shared" si="4"/>
        <v>-156.09413074175467</v>
      </c>
      <c r="D117" s="9">
        <f t="shared" si="3"/>
        <v>398.74931945246851</v>
      </c>
      <c r="E117" s="9">
        <f>'izr_obroka_fun_PMT anuitetno'!$B$8</f>
        <v>242.65518871071387</v>
      </c>
    </row>
    <row r="118" spans="1:5" x14ac:dyDescent="0.25">
      <c r="A118" s="8">
        <v>102</v>
      </c>
      <c r="B118" s="9">
        <f t="shared" si="5"/>
        <v>-31617.575467803403</v>
      </c>
      <c r="C118" s="9">
        <f t="shared" si="4"/>
        <v>-158.08787733901701</v>
      </c>
      <c r="D118" s="9">
        <f t="shared" si="3"/>
        <v>400.74306604973088</v>
      </c>
      <c r="E118" s="9">
        <f>'izr_obroka_fun_PMT anuitetno'!$B$8</f>
        <v>242.65518871071387</v>
      </c>
    </row>
    <row r="119" spans="1:5" x14ac:dyDescent="0.25">
      <c r="A119" s="8">
        <v>103</v>
      </c>
      <c r="B119" s="9">
        <f t="shared" si="5"/>
        <v>-32018.318533853133</v>
      </c>
      <c r="C119" s="9">
        <f t="shared" si="4"/>
        <v>-160.09159266926568</v>
      </c>
      <c r="D119" s="9">
        <f t="shared" si="3"/>
        <v>402.74678137997955</v>
      </c>
      <c r="E119" s="9">
        <f>'izr_obroka_fun_PMT anuitetno'!$B$8</f>
        <v>242.65518871071387</v>
      </c>
    </row>
    <row r="120" spans="1:5" x14ac:dyDescent="0.25">
      <c r="A120" s="8">
        <v>104</v>
      </c>
      <c r="B120" s="9">
        <f t="shared" si="5"/>
        <v>-32421.065315233114</v>
      </c>
      <c r="C120" s="9">
        <f t="shared" si="4"/>
        <v>-162.10532657616557</v>
      </c>
      <c r="D120" s="9">
        <f t="shared" si="3"/>
        <v>404.76051528687947</v>
      </c>
      <c r="E120" s="9">
        <f>'izr_obroka_fun_PMT anuitetno'!$B$8</f>
        <v>242.65518871071387</v>
      </c>
    </row>
    <row r="121" spans="1:5" x14ac:dyDescent="0.25">
      <c r="A121" s="8">
        <v>105</v>
      </c>
      <c r="B121" s="9">
        <f t="shared" si="5"/>
        <v>-32825.825830519992</v>
      </c>
      <c r="C121" s="9">
        <f t="shared" si="4"/>
        <v>-164.12912915259997</v>
      </c>
      <c r="D121" s="9">
        <f t="shared" si="3"/>
        <v>406.78431786331385</v>
      </c>
      <c r="E121" s="9">
        <f>'izr_obroka_fun_PMT anuitetno'!$B$8</f>
        <v>242.65518871071387</v>
      </c>
    </row>
    <row r="122" spans="1:5" x14ac:dyDescent="0.25">
      <c r="A122" s="8">
        <v>106</v>
      </c>
      <c r="B122" s="9">
        <f t="shared" si="5"/>
        <v>-33232.610148383304</v>
      </c>
      <c r="C122" s="9">
        <f t="shared" si="4"/>
        <v>-166.16305074191652</v>
      </c>
      <c r="D122" s="9">
        <f t="shared" si="3"/>
        <v>408.81823945263039</v>
      </c>
      <c r="E122" s="9">
        <f>'izr_obroka_fun_PMT anuitetno'!$B$8</f>
        <v>242.65518871071387</v>
      </c>
    </row>
    <row r="123" spans="1:5" x14ac:dyDescent="0.25">
      <c r="A123" s="8">
        <v>107</v>
      </c>
      <c r="B123" s="9">
        <f t="shared" si="5"/>
        <v>-33641.428387835935</v>
      </c>
      <c r="C123" s="9">
        <f t="shared" si="4"/>
        <v>-168.20714193917968</v>
      </c>
      <c r="D123" s="9">
        <f t="shared" si="3"/>
        <v>410.86233064989358</v>
      </c>
      <c r="E123" s="9">
        <f>'izr_obroka_fun_PMT anuitetno'!$B$8</f>
        <v>242.65518871071387</v>
      </c>
    </row>
    <row r="124" spans="1:5" x14ac:dyDescent="0.25">
      <c r="A124" s="8">
        <v>108</v>
      </c>
      <c r="B124" s="9">
        <f t="shared" si="5"/>
        <v>-34052.290718485827</v>
      </c>
      <c r="C124" s="9">
        <f t="shared" si="4"/>
        <v>-170.26145359242915</v>
      </c>
      <c r="D124" s="9">
        <f t="shared" si="3"/>
        <v>412.91664230314302</v>
      </c>
      <c r="E124" s="9">
        <f>'izr_obroka_fun_PMT anuitetno'!$B$8</f>
        <v>242.65518871071387</v>
      </c>
    </row>
    <row r="125" spans="1:5" x14ac:dyDescent="0.25">
      <c r="A125" s="8">
        <v>109</v>
      </c>
      <c r="B125" s="9">
        <f t="shared" si="5"/>
        <v>-34465.207360788969</v>
      </c>
      <c r="C125" s="9">
        <f t="shared" si="4"/>
        <v>-172.32603680394485</v>
      </c>
      <c r="D125" s="9">
        <f t="shared" si="3"/>
        <v>414.98122551465872</v>
      </c>
      <c r="E125" s="9">
        <f>'izr_obroka_fun_PMT anuitetno'!$B$8</f>
        <v>242.65518871071387</v>
      </c>
    </row>
    <row r="126" spans="1:5" x14ac:dyDescent="0.25">
      <c r="A126" s="8">
        <v>110</v>
      </c>
      <c r="B126" s="9">
        <f t="shared" si="5"/>
        <v>-34880.18858630363</v>
      </c>
      <c r="C126" s="9">
        <f t="shared" si="4"/>
        <v>-174.40094293151816</v>
      </c>
      <c r="D126" s="9">
        <f t="shared" si="3"/>
        <v>417.056131642232</v>
      </c>
      <c r="E126" s="9">
        <f>'izr_obroka_fun_PMT anuitetno'!$B$8</f>
        <v>242.65518871071387</v>
      </c>
    </row>
    <row r="127" spans="1:5" x14ac:dyDescent="0.25">
      <c r="A127" s="8">
        <v>111</v>
      </c>
      <c r="B127" s="9">
        <f t="shared" si="5"/>
        <v>-35297.244717945861</v>
      </c>
      <c r="C127" s="9">
        <f t="shared" si="4"/>
        <v>-176.48622358972932</v>
      </c>
      <c r="D127" s="9">
        <f t="shared" si="3"/>
        <v>419.14141230044322</v>
      </c>
      <c r="E127" s="9">
        <f>'izr_obroka_fun_PMT anuitetno'!$B$8</f>
        <v>242.65518871071387</v>
      </c>
    </row>
    <row r="128" spans="1:5" x14ac:dyDescent="0.25">
      <c r="A128" s="8">
        <v>112</v>
      </c>
      <c r="B128" s="9">
        <f t="shared" si="5"/>
        <v>-35716.386130246305</v>
      </c>
      <c r="C128" s="9">
        <f t="shared" si="4"/>
        <v>-178.58193065123152</v>
      </c>
      <c r="D128" s="9">
        <f t="shared" si="3"/>
        <v>421.23711936194536</v>
      </c>
      <c r="E128" s="9">
        <f>'izr_obroka_fun_PMT anuitetno'!$B$8</f>
        <v>242.65518871071387</v>
      </c>
    </row>
    <row r="129" spans="1:5" x14ac:dyDescent="0.25">
      <c r="A129" s="8">
        <v>113</v>
      </c>
      <c r="B129" s="9">
        <f t="shared" si="5"/>
        <v>-36137.623249608252</v>
      </c>
      <c r="C129" s="9">
        <f t="shared" si="4"/>
        <v>-180.68811624804127</v>
      </c>
      <c r="D129" s="9">
        <f t="shared" si="3"/>
        <v>423.34330495875514</v>
      </c>
      <c r="E129" s="9">
        <f>'izr_obroka_fun_PMT anuitetno'!$B$8</f>
        <v>242.65518871071387</v>
      </c>
    </row>
    <row r="130" spans="1:5" x14ac:dyDescent="0.25">
      <c r="A130" s="8">
        <v>114</v>
      </c>
      <c r="B130" s="9">
        <f t="shared" si="5"/>
        <v>-36560.966554567007</v>
      </c>
      <c r="C130" s="9">
        <f t="shared" si="4"/>
        <v>-182.80483277283503</v>
      </c>
      <c r="D130" s="9">
        <f t="shared" si="3"/>
        <v>425.46002148354887</v>
      </c>
      <c r="E130" s="9">
        <f>'izr_obroka_fun_PMT anuitetno'!$B$8</f>
        <v>242.65518871071387</v>
      </c>
    </row>
    <row r="131" spans="1:5" x14ac:dyDescent="0.25">
      <c r="A131" s="8">
        <v>115</v>
      </c>
      <c r="B131" s="9">
        <f t="shared" si="5"/>
        <v>-36986.426576050559</v>
      </c>
      <c r="C131" s="9">
        <f t="shared" si="4"/>
        <v>-184.93213288025279</v>
      </c>
      <c r="D131" s="9">
        <f t="shared" si="3"/>
        <v>427.58732159096667</v>
      </c>
      <c r="E131" s="9">
        <f>'izr_obroka_fun_PMT anuitetno'!$B$8</f>
        <v>242.65518871071387</v>
      </c>
    </row>
    <row r="132" spans="1:5" x14ac:dyDescent="0.25">
      <c r="A132" s="8">
        <v>116</v>
      </c>
      <c r="B132" s="9">
        <f t="shared" si="5"/>
        <v>-37414.013897641526</v>
      </c>
      <c r="C132" s="9">
        <f t="shared" si="4"/>
        <v>-187.07006948820762</v>
      </c>
      <c r="D132" s="9">
        <f t="shared" si="3"/>
        <v>429.72525819892149</v>
      </c>
      <c r="E132" s="9">
        <f>'izr_obroka_fun_PMT anuitetno'!$B$8</f>
        <v>242.65518871071387</v>
      </c>
    </row>
    <row r="133" spans="1:5" x14ac:dyDescent="0.25">
      <c r="A133" s="8">
        <v>117</v>
      </c>
      <c r="B133" s="9">
        <f t="shared" si="5"/>
        <v>-37843.739155840449</v>
      </c>
      <c r="C133" s="9">
        <f t="shared" si="4"/>
        <v>-189.21869577920225</v>
      </c>
      <c r="D133" s="9">
        <f t="shared" si="3"/>
        <v>431.87388448991612</v>
      </c>
      <c r="E133" s="9">
        <f>'izr_obroka_fun_PMT anuitetno'!$B$8</f>
        <v>242.65518871071387</v>
      </c>
    </row>
    <row r="134" spans="1:5" x14ac:dyDescent="0.25">
      <c r="A134" s="8">
        <v>118</v>
      </c>
      <c r="B134" s="9">
        <f t="shared" si="5"/>
        <v>-38275.613040330361</v>
      </c>
      <c r="C134" s="9">
        <f t="shared" si="4"/>
        <v>-191.37806520165182</v>
      </c>
      <c r="D134" s="9">
        <f t="shared" si="3"/>
        <v>434.03325391236569</v>
      </c>
      <c r="E134" s="9">
        <f>'izr_obroka_fun_PMT anuitetno'!$B$8</f>
        <v>242.65518871071387</v>
      </c>
    </row>
    <row r="135" spans="1:5" x14ac:dyDescent="0.25">
      <c r="A135" s="8">
        <v>119</v>
      </c>
      <c r="B135" s="9">
        <f t="shared" si="5"/>
        <v>-38709.646294242724</v>
      </c>
      <c r="C135" s="9">
        <f t="shared" si="4"/>
        <v>-193.54823147121363</v>
      </c>
      <c r="D135" s="9">
        <f t="shared" si="3"/>
        <v>436.20342018192753</v>
      </c>
      <c r="E135" s="9">
        <f>'izr_obroka_fun_PMT anuitetno'!$B$8</f>
        <v>242.65518871071387</v>
      </c>
    </row>
    <row r="136" spans="1:5" x14ac:dyDescent="0.25">
      <c r="A136" s="8">
        <v>120</v>
      </c>
      <c r="B136" s="9">
        <f t="shared" si="5"/>
        <v>-39145.84971442465</v>
      </c>
      <c r="C136" s="9">
        <f t="shared" si="4"/>
        <v>-195.72924857212325</v>
      </c>
      <c r="D136" s="9">
        <f t="shared" si="3"/>
        <v>438.3844372828371</v>
      </c>
      <c r="E136" s="9">
        <f>'izr_obroka_fun_PMT anuitetno'!$B$8</f>
        <v>242.65518871071387</v>
      </c>
    </row>
    <row r="137" spans="1:5" x14ac:dyDescent="0.25">
      <c r="A137" s="10" t="s">
        <v>3</v>
      </c>
      <c r="B137" s="14">
        <v>0</v>
      </c>
      <c r="C137" s="11">
        <f>SUM(C17:C136)</f>
        <v>-10565.611506421821</v>
      </c>
      <c r="D137" s="11">
        <f>SUM(D17:D136)</f>
        <v>39684.234151707489</v>
      </c>
      <c r="E137" s="11">
        <f>SUM(E17:E136)</f>
        <v>29118.622645285603</v>
      </c>
    </row>
  </sheetData>
  <sheetProtection selectLockedCells="1"/>
  <mergeCells count="2">
    <mergeCell ref="A12:A14"/>
    <mergeCell ref="B12:B14"/>
  </mergeCell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22B1A-1DAD-430C-A042-D298427B5578}">
  <sheetPr>
    <tabColor rgb="FFFFC000"/>
  </sheetPr>
  <dimension ref="A1:B7"/>
  <sheetViews>
    <sheetView workbookViewId="0">
      <selection activeCell="B6" sqref="B6"/>
    </sheetView>
  </sheetViews>
  <sheetFormatPr defaultRowHeight="15" x14ac:dyDescent="0.25"/>
  <cols>
    <col min="1" max="1" width="34.28515625" customWidth="1"/>
    <col min="2" max="2" width="16.42578125" customWidth="1"/>
  </cols>
  <sheetData>
    <row r="1" spans="1:2" x14ac:dyDescent="0.25">
      <c r="A1" t="s">
        <v>87</v>
      </c>
    </row>
    <row r="3" spans="1:2" x14ac:dyDescent="0.25">
      <c r="A3" s="3" t="s">
        <v>11</v>
      </c>
      <c r="B3" s="23">
        <f>'obrocno-odplacevanje-letno'!B5</f>
        <v>4000</v>
      </c>
    </row>
    <row r="4" spans="1:2" x14ac:dyDescent="0.25">
      <c r="A4" s="3" t="s">
        <v>6</v>
      </c>
      <c r="B4" s="24">
        <v>0.08</v>
      </c>
    </row>
    <row r="5" spans="1:2" x14ac:dyDescent="0.25">
      <c r="A5" s="3" t="s">
        <v>34</v>
      </c>
      <c r="B5" s="25">
        <f>'obrocno-odplacevanje-letno'!B10</f>
        <v>10</v>
      </c>
    </row>
    <row r="6" spans="1:2" x14ac:dyDescent="0.25">
      <c r="A6" s="3" t="s">
        <v>9</v>
      </c>
      <c r="B6" s="25">
        <v>1</v>
      </c>
    </row>
    <row r="7" spans="1:2" x14ac:dyDescent="0.25">
      <c r="A7" s="3" t="s">
        <v>10</v>
      </c>
      <c r="B7" s="27">
        <f>-PMT(B4,B5,B3)</f>
        <v>596.11795478830163</v>
      </c>
    </row>
  </sheetData>
  <sheetProtection selectLockedCells="1" selectUnlockedCells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E19"/>
  <sheetViews>
    <sheetView workbookViewId="0">
      <selection activeCell="F3" sqref="F3"/>
    </sheetView>
  </sheetViews>
  <sheetFormatPr defaultRowHeight="15" x14ac:dyDescent="0.25"/>
  <cols>
    <col min="1" max="1" width="18.28515625" customWidth="1"/>
    <col min="2" max="2" width="37" customWidth="1"/>
    <col min="3" max="3" width="21.7109375" customWidth="1"/>
    <col min="4" max="4" width="19.7109375" customWidth="1"/>
    <col min="5" max="5" width="20.28515625" customWidth="1"/>
  </cols>
  <sheetData>
    <row r="1" spans="1:5" x14ac:dyDescent="0.25">
      <c r="A1" t="s">
        <v>62</v>
      </c>
    </row>
    <row r="3" spans="1:5" x14ac:dyDescent="0.25">
      <c r="A3" s="36" t="s">
        <v>60</v>
      </c>
      <c r="B3" s="36" t="s">
        <v>58</v>
      </c>
      <c r="C3" s="37" t="s">
        <v>59</v>
      </c>
      <c r="D3" s="38" t="s">
        <v>11</v>
      </c>
      <c r="E3" s="38" t="s">
        <v>61</v>
      </c>
    </row>
    <row r="4" spans="1:5" x14ac:dyDescent="0.25">
      <c r="A4" s="34">
        <v>1</v>
      </c>
      <c r="B4" s="13" t="s">
        <v>42</v>
      </c>
      <c r="C4" s="35">
        <v>0.4</v>
      </c>
      <c r="D4" s="39">
        <f>'anuitetno-odplacevanje'!$B$5</f>
        <v>20000</v>
      </c>
      <c r="E4" s="40">
        <f>C4*D4</f>
        <v>8000</v>
      </c>
    </row>
    <row r="5" spans="1:5" x14ac:dyDescent="0.25">
      <c r="A5" s="34">
        <v>2</v>
      </c>
      <c r="B5" s="13" t="s">
        <v>43</v>
      </c>
      <c r="C5" s="35">
        <v>0.41</v>
      </c>
      <c r="D5" s="39">
        <f>'anuitetno-odplacevanje'!$B$5</f>
        <v>20000</v>
      </c>
      <c r="E5" s="40">
        <f t="shared" ref="E5:E19" si="0">C5*D5</f>
        <v>8200</v>
      </c>
    </row>
    <row r="6" spans="1:5" x14ac:dyDescent="0.25">
      <c r="A6" s="34">
        <v>3</v>
      </c>
      <c r="B6" s="13" t="s">
        <v>44</v>
      </c>
      <c r="C6" s="35">
        <v>0.42</v>
      </c>
      <c r="D6" s="39">
        <f>'anuitetno-odplacevanje'!$B$5</f>
        <v>20000</v>
      </c>
      <c r="E6" s="40">
        <f t="shared" si="0"/>
        <v>8400</v>
      </c>
    </row>
    <row r="7" spans="1:5" x14ac:dyDescent="0.25">
      <c r="A7" s="34">
        <v>4</v>
      </c>
      <c r="B7" s="13" t="s">
        <v>45</v>
      </c>
      <c r="C7" s="35">
        <v>0.43</v>
      </c>
      <c r="D7" s="39">
        <f>'anuitetno-odplacevanje'!$B$5</f>
        <v>20000</v>
      </c>
      <c r="E7" s="40">
        <f t="shared" si="0"/>
        <v>8600</v>
      </c>
    </row>
    <row r="8" spans="1:5" x14ac:dyDescent="0.25">
      <c r="A8" s="34">
        <v>5</v>
      </c>
      <c r="B8" s="13" t="s">
        <v>46</v>
      </c>
      <c r="C8" s="35">
        <v>0.44</v>
      </c>
      <c r="D8" s="39">
        <f>'anuitetno-odplacevanje'!$B$5</f>
        <v>20000</v>
      </c>
      <c r="E8" s="40">
        <f t="shared" si="0"/>
        <v>8800</v>
      </c>
    </row>
    <row r="9" spans="1:5" x14ac:dyDescent="0.25">
      <c r="A9" s="34">
        <v>6</v>
      </c>
      <c r="B9" s="13" t="s">
        <v>47</v>
      </c>
      <c r="C9" s="35">
        <v>0.45</v>
      </c>
      <c r="D9" s="39">
        <f>'anuitetno-odplacevanje'!$B$5</f>
        <v>20000</v>
      </c>
      <c r="E9" s="40">
        <f t="shared" si="0"/>
        <v>9000</v>
      </c>
    </row>
    <row r="10" spans="1:5" x14ac:dyDescent="0.25">
      <c r="A10" s="34">
        <v>7</v>
      </c>
      <c r="B10" s="13" t="s">
        <v>48</v>
      </c>
      <c r="C10" s="35">
        <v>0.46</v>
      </c>
      <c r="D10" s="39">
        <f>'anuitetno-odplacevanje'!$B$5</f>
        <v>20000</v>
      </c>
      <c r="E10" s="40">
        <f t="shared" si="0"/>
        <v>9200</v>
      </c>
    </row>
    <row r="11" spans="1:5" x14ac:dyDescent="0.25">
      <c r="A11" s="34">
        <v>8</v>
      </c>
      <c r="B11" s="13" t="s">
        <v>49</v>
      </c>
      <c r="C11" s="35">
        <v>0.47</v>
      </c>
      <c r="D11" s="39">
        <f>'anuitetno-odplacevanje'!$B$5</f>
        <v>20000</v>
      </c>
      <c r="E11" s="40">
        <f t="shared" si="0"/>
        <v>9400</v>
      </c>
    </row>
    <row r="12" spans="1:5" x14ac:dyDescent="0.25">
      <c r="A12" s="34">
        <v>9</v>
      </c>
      <c r="B12" s="13" t="s">
        <v>50</v>
      </c>
      <c r="C12" s="35">
        <v>0.48</v>
      </c>
      <c r="D12" s="39">
        <f>'anuitetno-odplacevanje'!$B$5</f>
        <v>20000</v>
      </c>
      <c r="E12" s="40">
        <f t="shared" si="0"/>
        <v>9600</v>
      </c>
    </row>
    <row r="13" spans="1:5" x14ac:dyDescent="0.25">
      <c r="A13" s="34">
        <v>10</v>
      </c>
      <c r="B13" s="13" t="s">
        <v>51</v>
      </c>
      <c r="C13" s="35">
        <v>0.49</v>
      </c>
      <c r="D13" s="39">
        <f>'anuitetno-odplacevanje'!$B$5</f>
        <v>20000</v>
      </c>
      <c r="E13" s="40">
        <f t="shared" si="0"/>
        <v>9800</v>
      </c>
    </row>
    <row r="14" spans="1:5" x14ac:dyDescent="0.25">
      <c r="A14" s="34">
        <v>11</v>
      </c>
      <c r="B14" s="13" t="s">
        <v>52</v>
      </c>
      <c r="C14" s="35">
        <v>0.5</v>
      </c>
      <c r="D14" s="39">
        <f>'anuitetno-odplacevanje'!$B$5</f>
        <v>20000</v>
      </c>
      <c r="E14" s="40">
        <f t="shared" si="0"/>
        <v>10000</v>
      </c>
    </row>
    <row r="15" spans="1:5" x14ac:dyDescent="0.25">
      <c r="A15" s="34">
        <v>12</v>
      </c>
      <c r="B15" s="13" t="s">
        <v>53</v>
      </c>
      <c r="C15" s="35">
        <v>0.50999999999999901</v>
      </c>
      <c r="D15" s="39">
        <f>'anuitetno-odplacevanje'!$B$5</f>
        <v>20000</v>
      </c>
      <c r="E15" s="40">
        <f t="shared" si="0"/>
        <v>10199.99999999998</v>
      </c>
    </row>
    <row r="16" spans="1:5" x14ac:dyDescent="0.25">
      <c r="A16" s="34">
        <v>13</v>
      </c>
      <c r="B16" s="13" t="s">
        <v>54</v>
      </c>
      <c r="C16" s="35">
        <v>0.51999999999999902</v>
      </c>
      <c r="D16" s="39">
        <f>'anuitetno-odplacevanje'!$B$5</f>
        <v>20000</v>
      </c>
      <c r="E16" s="40">
        <f t="shared" si="0"/>
        <v>10399.99999999998</v>
      </c>
    </row>
    <row r="17" spans="1:5" x14ac:dyDescent="0.25">
      <c r="A17" s="34">
        <v>14</v>
      </c>
      <c r="B17" s="13" t="s">
        <v>55</v>
      </c>
      <c r="C17" s="35">
        <v>0.52999999999999903</v>
      </c>
      <c r="D17" s="39">
        <f>'anuitetno-odplacevanje'!$B$5</f>
        <v>20000</v>
      </c>
      <c r="E17" s="40">
        <f t="shared" si="0"/>
        <v>10599.99999999998</v>
      </c>
    </row>
    <row r="18" spans="1:5" x14ac:dyDescent="0.25">
      <c r="A18" s="34">
        <v>15</v>
      </c>
      <c r="B18" s="13" t="s">
        <v>56</v>
      </c>
      <c r="C18" s="35">
        <v>0.53999999999999904</v>
      </c>
      <c r="D18" s="39">
        <f>'anuitetno-odplacevanje'!$B$5</f>
        <v>20000</v>
      </c>
      <c r="E18" s="40">
        <f t="shared" si="0"/>
        <v>10799.99999999998</v>
      </c>
    </row>
    <row r="19" spans="1:5" x14ac:dyDescent="0.25">
      <c r="A19" s="34">
        <v>16</v>
      </c>
      <c r="B19" s="13" t="s">
        <v>57</v>
      </c>
      <c r="C19" s="35">
        <v>0.54999999999999905</v>
      </c>
      <c r="D19" s="39">
        <f>'anuitetno-odplacevanje'!$B$5</f>
        <v>20000</v>
      </c>
      <c r="E19" s="40">
        <f t="shared" si="0"/>
        <v>10999.999999999982</v>
      </c>
    </row>
  </sheetData>
  <sheetProtection selectLockedCells="1" selectUnlockedCells="1"/>
  <pageMargins left="0.7" right="0.7" top="0.75" bottom="0.75" header="0.3" footer="0.3"/>
  <pageSetup paperSize="9" orientation="portrait" horizontalDpi="4294967292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025B8-11BA-4969-8797-AB2C8E4C714F}">
  <dimension ref="A1:F21"/>
  <sheetViews>
    <sheetView workbookViewId="0">
      <selection sqref="A1:F21"/>
    </sheetView>
  </sheetViews>
  <sheetFormatPr defaultRowHeight="15" x14ac:dyDescent="0.25"/>
  <sheetData>
    <row r="1" spans="1:6" ht="30" x14ac:dyDescent="0.25">
      <c r="A1" s="59" t="s">
        <v>0</v>
      </c>
      <c r="B1" s="7">
        <v>4000</v>
      </c>
    </row>
    <row r="2" spans="1:6" ht="30" x14ac:dyDescent="0.25">
      <c r="A2" s="60" t="s">
        <v>1</v>
      </c>
      <c r="B2" s="58">
        <f>E21</f>
        <v>6557.2975026713193</v>
      </c>
    </row>
    <row r="3" spans="1:6" ht="30" x14ac:dyDescent="0.25">
      <c r="A3" s="60" t="s">
        <v>2</v>
      </c>
      <c r="B3" s="58">
        <f>C21</f>
        <v>1365.6549527494733</v>
      </c>
    </row>
    <row r="4" spans="1:6" ht="45" x14ac:dyDescent="0.25">
      <c r="A4" s="59" t="s">
        <v>6</v>
      </c>
      <c r="B4" s="17">
        <v>0.08</v>
      </c>
    </row>
    <row r="5" spans="1:6" ht="60" x14ac:dyDescent="0.25">
      <c r="A5" s="59" t="s">
        <v>79</v>
      </c>
      <c r="B5" s="18">
        <v>1</v>
      </c>
    </row>
    <row r="6" spans="1:6" x14ac:dyDescent="0.25">
      <c r="A6" s="91" t="s">
        <v>34</v>
      </c>
      <c r="B6" s="99">
        <v>10</v>
      </c>
    </row>
    <row r="7" spans="1:6" x14ac:dyDescent="0.25">
      <c r="A7" s="92"/>
      <c r="B7" s="100"/>
    </row>
    <row r="8" spans="1:6" x14ac:dyDescent="0.25">
      <c r="A8" s="98"/>
      <c r="B8" s="101"/>
    </row>
    <row r="9" spans="1:6" x14ac:dyDescent="0.25">
      <c r="A9" s="22"/>
      <c r="B9" s="19"/>
    </row>
    <row r="10" spans="1:6" x14ac:dyDescent="0.25">
      <c r="A10" s="61" t="s">
        <v>78</v>
      </c>
      <c r="B10" s="62" t="s">
        <v>80</v>
      </c>
      <c r="C10" s="62" t="s">
        <v>12</v>
      </c>
      <c r="D10" s="62" t="s">
        <v>13</v>
      </c>
      <c r="E10" s="62" t="s">
        <v>14</v>
      </c>
      <c r="F10" s="62" t="s">
        <v>77</v>
      </c>
    </row>
    <row r="11" spans="1:6" x14ac:dyDescent="0.25">
      <c r="A11" s="54">
        <v>1</v>
      </c>
      <c r="B11" s="65">
        <f>B1</f>
        <v>4000</v>
      </c>
      <c r="C11" s="55">
        <f>B11*B4</f>
        <v>320</v>
      </c>
      <c r="D11" s="56">
        <f t="shared" ref="D11:D20" si="0">E11-C11</f>
        <v>872.23590957660326</v>
      </c>
      <c r="E11" s="57">
        <f>'izr_obroka_fun_PMT anuitetletna'!B7</f>
        <v>1192.2359095766033</v>
      </c>
      <c r="F11" s="67">
        <f t="shared" ref="F11:F20" si="1">C11/B11</f>
        <v>0.08</v>
      </c>
    </row>
    <row r="12" spans="1:6" x14ac:dyDescent="0.25">
      <c r="A12" s="54">
        <v>2</v>
      </c>
      <c r="B12" s="57">
        <f t="shared" ref="B12:B20" si="2">B11-D11</f>
        <v>3127.7640904233967</v>
      </c>
      <c r="C12" s="55">
        <f t="shared" ref="C12:C20" si="3">B12*$B$4</f>
        <v>250.22112723387175</v>
      </c>
      <c r="D12" s="56">
        <f t="shared" si="0"/>
        <v>345.89682755442988</v>
      </c>
      <c r="E12" s="57">
        <v>596.11795478830163</v>
      </c>
      <c r="F12" s="67">
        <f t="shared" si="1"/>
        <v>0.08</v>
      </c>
    </row>
    <row r="13" spans="1:6" x14ac:dyDescent="0.25">
      <c r="A13" s="54">
        <v>3</v>
      </c>
      <c r="B13" s="57">
        <f t="shared" si="2"/>
        <v>2781.8672628689669</v>
      </c>
      <c r="C13" s="55">
        <f t="shared" si="3"/>
        <v>222.54938102951735</v>
      </c>
      <c r="D13" s="56">
        <f t="shared" si="0"/>
        <v>373.56857375878428</v>
      </c>
      <c r="E13" s="57">
        <v>596.11795478830163</v>
      </c>
      <c r="F13" s="67">
        <f t="shared" si="1"/>
        <v>0.08</v>
      </c>
    </row>
    <row r="14" spans="1:6" x14ac:dyDescent="0.25">
      <c r="A14" s="54">
        <v>4</v>
      </c>
      <c r="B14" s="57">
        <f t="shared" si="2"/>
        <v>2408.2986891101827</v>
      </c>
      <c r="C14" s="55">
        <f t="shared" si="3"/>
        <v>192.66389512881463</v>
      </c>
      <c r="D14" s="56">
        <f t="shared" si="0"/>
        <v>403.45405965948703</v>
      </c>
      <c r="E14" s="57">
        <v>596.11795478830163</v>
      </c>
      <c r="F14" s="67">
        <f t="shared" si="1"/>
        <v>0.08</v>
      </c>
    </row>
    <row r="15" spans="1:6" x14ac:dyDescent="0.25">
      <c r="A15" s="54">
        <v>5</v>
      </c>
      <c r="B15" s="57">
        <f t="shared" si="2"/>
        <v>2004.8446294506957</v>
      </c>
      <c r="C15" s="55">
        <f t="shared" si="3"/>
        <v>160.38757035605565</v>
      </c>
      <c r="D15" s="56">
        <f t="shared" si="0"/>
        <v>435.73038443224596</v>
      </c>
      <c r="E15" s="57">
        <v>596.11795478830163</v>
      </c>
      <c r="F15" s="67">
        <f t="shared" si="1"/>
        <v>0.08</v>
      </c>
    </row>
    <row r="16" spans="1:6" x14ac:dyDescent="0.25">
      <c r="A16" s="54">
        <v>6</v>
      </c>
      <c r="B16" s="57">
        <f t="shared" si="2"/>
        <v>1569.1142450184498</v>
      </c>
      <c r="C16" s="55">
        <f t="shared" si="3"/>
        <v>125.52913960147599</v>
      </c>
      <c r="D16" s="56">
        <f t="shared" si="0"/>
        <v>470.58881518682563</v>
      </c>
      <c r="E16" s="57">
        <v>596.11795478830163</v>
      </c>
      <c r="F16" s="67">
        <f t="shared" si="1"/>
        <v>0.08</v>
      </c>
    </row>
    <row r="17" spans="1:6" x14ac:dyDescent="0.25">
      <c r="A17" s="54">
        <v>7</v>
      </c>
      <c r="B17" s="57">
        <f t="shared" si="2"/>
        <v>1098.525429831624</v>
      </c>
      <c r="C17" s="55">
        <f t="shared" si="3"/>
        <v>87.882034386529924</v>
      </c>
      <c r="D17" s="56">
        <f t="shared" si="0"/>
        <v>508.23592040177169</v>
      </c>
      <c r="E17" s="57">
        <v>596.11795478830163</v>
      </c>
      <c r="F17" s="67">
        <f t="shared" si="1"/>
        <v>0.08</v>
      </c>
    </row>
    <row r="18" spans="1:6" x14ac:dyDescent="0.25">
      <c r="A18" s="54">
        <v>8</v>
      </c>
      <c r="B18" s="57">
        <f t="shared" si="2"/>
        <v>590.28950942985239</v>
      </c>
      <c r="C18" s="55">
        <f t="shared" si="3"/>
        <v>47.223160754388189</v>
      </c>
      <c r="D18" s="56">
        <f t="shared" si="0"/>
        <v>548.8947940339134</v>
      </c>
      <c r="E18" s="57">
        <v>596.11795478830163</v>
      </c>
      <c r="F18" s="67">
        <f t="shared" si="1"/>
        <v>0.08</v>
      </c>
    </row>
    <row r="19" spans="1:6" x14ac:dyDescent="0.25">
      <c r="A19" s="54">
        <v>9</v>
      </c>
      <c r="B19" s="57">
        <f t="shared" si="2"/>
        <v>41.394715395938988</v>
      </c>
      <c r="C19" s="55">
        <f t="shared" si="3"/>
        <v>3.3115772316751193</v>
      </c>
      <c r="D19" s="56">
        <f t="shared" si="0"/>
        <v>592.80637755662656</v>
      </c>
      <c r="E19" s="57">
        <v>596.11795478830163</v>
      </c>
      <c r="F19" s="67">
        <f t="shared" si="1"/>
        <v>0.08</v>
      </c>
    </row>
    <row r="20" spans="1:6" x14ac:dyDescent="0.25">
      <c r="A20" s="54">
        <v>10</v>
      </c>
      <c r="B20" s="57">
        <f t="shared" si="2"/>
        <v>-551.41166216068757</v>
      </c>
      <c r="C20" s="55">
        <f t="shared" si="3"/>
        <v>-44.112932972855006</v>
      </c>
      <c r="D20" s="56">
        <f t="shared" si="0"/>
        <v>640.23088776115662</v>
      </c>
      <c r="E20" s="57">
        <v>596.11795478830163</v>
      </c>
      <c r="F20" s="67">
        <f t="shared" si="1"/>
        <v>0.08</v>
      </c>
    </row>
    <row r="21" spans="1:6" x14ac:dyDescent="0.25">
      <c r="A21" s="10" t="s">
        <v>3</v>
      </c>
      <c r="B21" s="14">
        <v>0</v>
      </c>
      <c r="C21" s="11">
        <f>SUM(C11:C20)</f>
        <v>1365.6549527494733</v>
      </c>
      <c r="D21" s="11">
        <f>SUM(D11:D20)</f>
        <v>5191.6425499218449</v>
      </c>
      <c r="E21" s="11">
        <f>SUM(E11:E20)</f>
        <v>6557.2975026713193</v>
      </c>
    </row>
  </sheetData>
  <mergeCells count="2">
    <mergeCell ref="A6:A8"/>
    <mergeCell ref="B6:B8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S137"/>
  <sheetViews>
    <sheetView tabSelected="1" zoomScale="90" zoomScaleNormal="90" workbookViewId="0">
      <selection activeCell="H14" sqref="H14"/>
    </sheetView>
  </sheetViews>
  <sheetFormatPr defaultRowHeight="15" x14ac:dyDescent="0.25"/>
  <cols>
    <col min="1" max="1" width="25.85546875" customWidth="1"/>
    <col min="2" max="2" width="16.140625" customWidth="1"/>
    <col min="3" max="3" width="14.5703125" customWidth="1"/>
    <col min="4" max="4" width="11.5703125" customWidth="1"/>
    <col min="5" max="5" width="15.85546875" customWidth="1"/>
    <col min="6" max="6" width="18.140625" customWidth="1"/>
    <col min="7" max="7" width="12.5703125" customWidth="1"/>
    <col min="8" max="8" width="25" customWidth="1"/>
    <col min="9" max="9" width="15" customWidth="1"/>
    <col min="10" max="10" width="14.85546875" customWidth="1"/>
    <col min="11" max="11" width="12.85546875" customWidth="1"/>
    <col min="12" max="12" width="16" customWidth="1"/>
    <col min="14" max="14" width="11.5703125" customWidth="1"/>
    <col min="15" max="15" width="15.5703125" customWidth="1"/>
    <col min="16" max="16" width="10.5703125" customWidth="1"/>
    <col min="17" max="17" width="34.42578125" customWidth="1"/>
  </cols>
  <sheetData>
    <row r="1" spans="1:19" x14ac:dyDescent="0.25">
      <c r="A1" s="95" t="s">
        <v>83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19" x14ac:dyDescent="0.25"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</row>
    <row r="3" spans="1:19" x14ac:dyDescent="0.25">
      <c r="A3" s="94" t="s">
        <v>8</v>
      </c>
      <c r="B3" s="95"/>
      <c r="C3" s="95"/>
      <c r="D3" s="95"/>
      <c r="E3" s="95"/>
      <c r="F3" s="95"/>
    </row>
    <row r="5" spans="1:19" x14ac:dyDescent="0.25">
      <c r="A5" s="59" t="s">
        <v>0</v>
      </c>
      <c r="B5" s="7">
        <v>20000</v>
      </c>
    </row>
    <row r="6" spans="1:19" x14ac:dyDescent="0.25">
      <c r="A6" s="60" t="s">
        <v>1</v>
      </c>
      <c r="B6" s="58">
        <f>C136+D136</f>
        <v>29118.622645285664</v>
      </c>
    </row>
    <row r="7" spans="1:19" x14ac:dyDescent="0.25">
      <c r="A7" s="60" t="s">
        <v>81</v>
      </c>
      <c r="B7" s="58">
        <f>B6-B5</f>
        <v>9118.6226452856645</v>
      </c>
    </row>
    <row r="8" spans="1:19" ht="30" x14ac:dyDescent="0.25">
      <c r="A8" s="59" t="s">
        <v>4</v>
      </c>
      <c r="B8" s="16">
        <f>B9/B10</f>
        <v>6.6666666666666671E-3</v>
      </c>
    </row>
    <row r="9" spans="1:19" x14ac:dyDescent="0.25">
      <c r="A9" s="59" t="s">
        <v>6</v>
      </c>
      <c r="B9" s="17">
        <v>0.08</v>
      </c>
    </row>
    <row r="10" spans="1:19" x14ac:dyDescent="0.25">
      <c r="A10" s="59" t="s">
        <v>7</v>
      </c>
      <c r="B10" s="18">
        <v>12</v>
      </c>
    </row>
    <row r="11" spans="1:19" ht="15" customHeight="1" x14ac:dyDescent="0.25">
      <c r="A11" s="91" t="s">
        <v>17</v>
      </c>
      <c r="B11" s="79">
        <v>120</v>
      </c>
    </row>
    <row r="12" spans="1:19" x14ac:dyDescent="0.25">
      <c r="A12" s="92"/>
      <c r="B12" s="80"/>
    </row>
    <row r="13" spans="1:19" x14ac:dyDescent="0.25">
      <c r="A13" s="93"/>
      <c r="B13" s="81"/>
    </row>
    <row r="14" spans="1:19" x14ac:dyDescent="0.25">
      <c r="A14" s="68"/>
      <c r="B14" s="19"/>
    </row>
    <row r="15" spans="1:19" x14ac:dyDescent="0.25">
      <c r="A15" s="59" t="s">
        <v>23</v>
      </c>
      <c r="B15" s="59" t="s">
        <v>14</v>
      </c>
      <c r="C15" s="59" t="s">
        <v>81</v>
      </c>
      <c r="D15" s="59" t="s">
        <v>13</v>
      </c>
      <c r="E15" s="59" t="s">
        <v>80</v>
      </c>
    </row>
    <row r="16" spans="1:19" x14ac:dyDescent="0.25">
      <c r="A16" s="13">
        <v>1</v>
      </c>
      <c r="B16" s="66">
        <f>'izr_obroka_fun_PMT anuitetno'!$B$8</f>
        <v>242.65518871071387</v>
      </c>
      <c r="C16" s="66">
        <f>B5*B8</f>
        <v>133.33333333333334</v>
      </c>
      <c r="D16" s="66">
        <f>B16-C16</f>
        <v>109.32185537738053</v>
      </c>
      <c r="E16" s="66">
        <f>B5-D16</f>
        <v>19890.67814462262</v>
      </c>
    </row>
    <row r="17" spans="1:14" ht="16.5" customHeight="1" x14ac:dyDescent="0.25">
      <c r="A17" s="13">
        <v>2</v>
      </c>
      <c r="B17" s="66">
        <f>'izr_obroka_fun_PMT anuitetno'!$B$8</f>
        <v>242.65518871071387</v>
      </c>
      <c r="C17" s="66">
        <f>$B$8*E16</f>
        <v>132.60452096415079</v>
      </c>
      <c r="D17" s="66">
        <f>B17-C17</f>
        <v>110.05066774656308</v>
      </c>
      <c r="E17" s="66">
        <f>E16-D17</f>
        <v>19780.627476876056</v>
      </c>
    </row>
    <row r="18" spans="1:14" x14ac:dyDescent="0.25">
      <c r="A18" s="13">
        <v>3</v>
      </c>
      <c r="B18" s="66">
        <f>'izr_obroka_fun_PMT anuitetno'!$B$8</f>
        <v>242.65518871071387</v>
      </c>
      <c r="C18" s="66">
        <f t="shared" ref="C18:C81" si="0">$B$8*E17</f>
        <v>131.87084984584038</v>
      </c>
      <c r="D18" s="66">
        <f t="shared" ref="D18:D81" si="1">B18-C18</f>
        <v>110.78433886487349</v>
      </c>
      <c r="E18" s="66">
        <f t="shared" ref="E18:E81" si="2">E17-D18</f>
        <v>19669.843138011183</v>
      </c>
    </row>
    <row r="19" spans="1:14" x14ac:dyDescent="0.25">
      <c r="A19" s="13">
        <v>4</v>
      </c>
      <c r="B19" s="66">
        <f>'izr_obroka_fun_PMT anuitetno'!$B$8</f>
        <v>242.65518871071387</v>
      </c>
      <c r="C19" s="66">
        <f t="shared" si="0"/>
        <v>131.13228758674123</v>
      </c>
      <c r="D19" s="66">
        <f t="shared" si="1"/>
        <v>111.52290112397264</v>
      </c>
      <c r="E19" s="66">
        <f t="shared" si="2"/>
        <v>19558.320236887212</v>
      </c>
    </row>
    <row r="20" spans="1:14" x14ac:dyDescent="0.25">
      <c r="A20" s="13">
        <v>5</v>
      </c>
      <c r="B20" s="66">
        <f>'izr_obroka_fun_PMT anuitetno'!$B$8</f>
        <v>242.65518871071387</v>
      </c>
      <c r="C20" s="66">
        <f t="shared" si="0"/>
        <v>130.38880157924808</v>
      </c>
      <c r="D20" s="66">
        <f t="shared" si="1"/>
        <v>112.26638713146579</v>
      </c>
      <c r="E20" s="66">
        <f t="shared" si="2"/>
        <v>19446.053849755746</v>
      </c>
    </row>
    <row r="21" spans="1:14" x14ac:dyDescent="0.25">
      <c r="A21" s="13">
        <v>6</v>
      </c>
      <c r="B21" s="66">
        <f>'izr_obroka_fun_PMT anuitetno'!$B$8</f>
        <v>242.65518871071387</v>
      </c>
      <c r="C21" s="66">
        <f t="shared" si="0"/>
        <v>129.64035899837165</v>
      </c>
      <c r="D21" s="66">
        <f t="shared" si="1"/>
        <v>113.01482971234222</v>
      </c>
      <c r="E21" s="66">
        <f t="shared" si="2"/>
        <v>19333.039020043405</v>
      </c>
      <c r="N21" s="64"/>
    </row>
    <row r="22" spans="1:14" x14ac:dyDescent="0.25">
      <c r="A22" s="13">
        <v>7</v>
      </c>
      <c r="B22" s="66">
        <f>'izr_obroka_fun_PMT anuitetno'!$B$8</f>
        <v>242.65518871071387</v>
      </c>
      <c r="C22" s="66">
        <f t="shared" si="0"/>
        <v>128.88692680028939</v>
      </c>
      <c r="D22" s="66">
        <f t="shared" si="1"/>
        <v>113.76826191042448</v>
      </c>
      <c r="E22" s="66">
        <f t="shared" si="2"/>
        <v>19219.270758132981</v>
      </c>
      <c r="N22" s="64"/>
    </row>
    <row r="23" spans="1:14" x14ac:dyDescent="0.25">
      <c r="A23" s="13">
        <v>8</v>
      </c>
      <c r="B23" s="66">
        <f>'izr_obroka_fun_PMT anuitetno'!$B$8</f>
        <v>242.65518871071387</v>
      </c>
      <c r="C23" s="66">
        <f t="shared" si="0"/>
        <v>128.12847172088655</v>
      </c>
      <c r="D23" s="66">
        <f t="shared" si="1"/>
        <v>114.52671698982732</v>
      </c>
      <c r="E23" s="66">
        <f t="shared" si="2"/>
        <v>19104.744041143153</v>
      </c>
      <c r="N23" s="64"/>
    </row>
    <row r="24" spans="1:14" x14ac:dyDescent="0.25">
      <c r="A24" s="13">
        <v>9</v>
      </c>
      <c r="B24" s="66">
        <f>'izr_obroka_fun_PMT anuitetno'!$B$8</f>
        <v>242.65518871071387</v>
      </c>
      <c r="C24" s="66">
        <f t="shared" si="0"/>
        <v>127.3649602742877</v>
      </c>
      <c r="D24" s="66">
        <f t="shared" si="1"/>
        <v>115.29022843642618</v>
      </c>
      <c r="E24" s="66">
        <f t="shared" si="2"/>
        <v>18989.453812706728</v>
      </c>
      <c r="N24" s="64"/>
    </row>
    <row r="25" spans="1:14" x14ac:dyDescent="0.25">
      <c r="A25" s="13">
        <v>10</v>
      </c>
      <c r="B25" s="66">
        <f>'izr_obroka_fun_PMT anuitetno'!$B$8</f>
        <v>242.65518871071387</v>
      </c>
      <c r="C25" s="66">
        <f t="shared" si="0"/>
        <v>126.59635875137819</v>
      </c>
      <c r="D25" s="66">
        <f t="shared" si="1"/>
        <v>116.05882995933568</v>
      </c>
      <c r="E25" s="66">
        <f t="shared" si="2"/>
        <v>18873.394982747392</v>
      </c>
      <c r="N25" s="64"/>
    </row>
    <row r="26" spans="1:14" x14ac:dyDescent="0.25">
      <c r="A26" s="13">
        <v>11</v>
      </c>
      <c r="B26" s="66">
        <f>'izr_obroka_fun_PMT anuitetno'!$B$8</f>
        <v>242.65518871071387</v>
      </c>
      <c r="C26" s="66">
        <f t="shared" si="0"/>
        <v>125.82263321831596</v>
      </c>
      <c r="D26" s="66">
        <f t="shared" si="1"/>
        <v>116.83255549239792</v>
      </c>
      <c r="E26" s="66">
        <f t="shared" si="2"/>
        <v>18756.562427254994</v>
      </c>
      <c r="N26" s="64"/>
    </row>
    <row r="27" spans="1:14" x14ac:dyDescent="0.25">
      <c r="A27" s="13">
        <v>12</v>
      </c>
      <c r="B27" s="66">
        <f>'izr_obroka_fun_PMT anuitetno'!$B$8</f>
        <v>242.65518871071387</v>
      </c>
      <c r="C27" s="66">
        <f t="shared" si="0"/>
        <v>125.0437495150333</v>
      </c>
      <c r="D27" s="66">
        <f t="shared" si="1"/>
        <v>117.61143919568057</v>
      </c>
      <c r="E27" s="66">
        <f t="shared" si="2"/>
        <v>18638.950988059314</v>
      </c>
      <c r="N27" s="64"/>
    </row>
    <row r="28" spans="1:14" x14ac:dyDescent="0.25">
      <c r="A28" s="13">
        <v>13</v>
      </c>
      <c r="B28" s="66">
        <f>'izr_obroka_fun_PMT anuitetno'!$B$8</f>
        <v>242.65518871071387</v>
      </c>
      <c r="C28" s="66">
        <f t="shared" si="0"/>
        <v>124.25967325372876</v>
      </c>
      <c r="D28" s="66">
        <f t="shared" si="1"/>
        <v>118.39551545698511</v>
      </c>
      <c r="E28" s="66">
        <f t="shared" si="2"/>
        <v>18520.555472602329</v>
      </c>
      <c r="N28" s="64"/>
    </row>
    <row r="29" spans="1:14" x14ac:dyDescent="0.25">
      <c r="A29" s="13">
        <v>14</v>
      </c>
      <c r="B29" s="66">
        <f>'izr_obroka_fun_PMT anuitetno'!$B$8</f>
        <v>242.65518871071387</v>
      </c>
      <c r="C29" s="66">
        <f t="shared" si="0"/>
        <v>123.47036981734887</v>
      </c>
      <c r="D29" s="66">
        <f t="shared" si="1"/>
        <v>119.18481889336501</v>
      </c>
      <c r="E29" s="66">
        <f t="shared" si="2"/>
        <v>18401.370653708964</v>
      </c>
      <c r="N29" s="64"/>
    </row>
    <row r="30" spans="1:14" x14ac:dyDescent="0.25">
      <c r="A30" s="13">
        <v>15</v>
      </c>
      <c r="B30" s="66">
        <f>'izr_obroka_fun_PMT anuitetno'!$B$8</f>
        <v>242.65518871071387</v>
      </c>
      <c r="C30" s="66">
        <f t="shared" si="0"/>
        <v>122.67580435805976</v>
      </c>
      <c r="D30" s="66">
        <f t="shared" si="1"/>
        <v>119.97938435265411</v>
      </c>
      <c r="E30" s="66">
        <f t="shared" si="2"/>
        <v>18281.391269356311</v>
      </c>
      <c r="N30" s="64"/>
    </row>
    <row r="31" spans="1:14" x14ac:dyDescent="0.25">
      <c r="A31" s="13">
        <v>16</v>
      </c>
      <c r="B31" s="66">
        <f>'izr_obroka_fun_PMT anuitetno'!$B$8</f>
        <v>242.65518871071387</v>
      </c>
      <c r="C31" s="66">
        <f t="shared" si="0"/>
        <v>121.87594179570874</v>
      </c>
      <c r="D31" s="66">
        <f t="shared" si="1"/>
        <v>120.77924691500513</v>
      </c>
      <c r="E31" s="66">
        <f t="shared" si="2"/>
        <v>18160.612022441306</v>
      </c>
      <c r="N31" s="64"/>
    </row>
    <row r="32" spans="1:14" x14ac:dyDescent="0.25">
      <c r="A32" s="13">
        <v>17</v>
      </c>
      <c r="B32" s="66">
        <f>'izr_obroka_fun_PMT anuitetno'!$B$8</f>
        <v>242.65518871071387</v>
      </c>
      <c r="C32" s="66">
        <f t="shared" si="0"/>
        <v>121.07074681627539</v>
      </c>
      <c r="D32" s="66">
        <f t="shared" si="1"/>
        <v>121.58444189443848</v>
      </c>
      <c r="E32" s="66">
        <f t="shared" si="2"/>
        <v>18039.027580546866</v>
      </c>
      <c r="N32" s="64"/>
    </row>
    <row r="33" spans="1:5" x14ac:dyDescent="0.25">
      <c r="A33" s="13">
        <v>18</v>
      </c>
      <c r="B33" s="66">
        <f>'izr_obroka_fun_PMT anuitetno'!$B$8</f>
        <v>242.65518871071387</v>
      </c>
      <c r="C33" s="66">
        <f t="shared" si="0"/>
        <v>120.26018387031245</v>
      </c>
      <c r="D33" s="66">
        <f t="shared" si="1"/>
        <v>122.39500484040143</v>
      </c>
      <c r="E33" s="66">
        <f t="shared" si="2"/>
        <v>17916.632575706466</v>
      </c>
    </row>
    <row r="34" spans="1:5" x14ac:dyDescent="0.25">
      <c r="A34" s="13">
        <v>19</v>
      </c>
      <c r="B34" s="66">
        <f>'izr_obroka_fun_PMT anuitetno'!$B$8</f>
        <v>242.65518871071387</v>
      </c>
      <c r="C34" s="66">
        <f t="shared" si="0"/>
        <v>119.44421717137645</v>
      </c>
      <c r="D34" s="66">
        <f t="shared" si="1"/>
        <v>123.21097153933742</v>
      </c>
      <c r="E34" s="66">
        <f t="shared" si="2"/>
        <v>17793.421604167128</v>
      </c>
    </row>
    <row r="35" spans="1:5" x14ac:dyDescent="0.25">
      <c r="A35" s="13">
        <v>20</v>
      </c>
      <c r="B35" s="66">
        <f>'izr_obroka_fun_PMT anuitetno'!$B$8</f>
        <v>242.65518871071387</v>
      </c>
      <c r="C35" s="66">
        <f t="shared" si="0"/>
        <v>118.62281069444752</v>
      </c>
      <c r="D35" s="66">
        <f t="shared" si="1"/>
        <v>124.03237801626635</v>
      </c>
      <c r="E35" s="66">
        <f t="shared" si="2"/>
        <v>17669.389226150863</v>
      </c>
    </row>
    <row r="36" spans="1:5" x14ac:dyDescent="0.25">
      <c r="A36" s="13">
        <v>21</v>
      </c>
      <c r="B36" s="66">
        <f>'izr_obroka_fun_PMT anuitetno'!$B$8</f>
        <v>242.65518871071387</v>
      </c>
      <c r="C36" s="66">
        <f t="shared" si="0"/>
        <v>117.7959281743391</v>
      </c>
      <c r="D36" s="66">
        <f t="shared" si="1"/>
        <v>124.85926053637478</v>
      </c>
      <c r="E36" s="66">
        <f t="shared" si="2"/>
        <v>17544.529965614489</v>
      </c>
    </row>
    <row r="37" spans="1:5" x14ac:dyDescent="0.25">
      <c r="A37" s="13">
        <v>22</v>
      </c>
      <c r="B37" s="66">
        <f>'izr_obroka_fun_PMT anuitetno'!$B$8</f>
        <v>242.65518871071387</v>
      </c>
      <c r="C37" s="66">
        <f t="shared" si="0"/>
        <v>116.9635331040966</v>
      </c>
      <c r="D37" s="66">
        <f t="shared" si="1"/>
        <v>125.69165560661727</v>
      </c>
      <c r="E37" s="66">
        <f t="shared" si="2"/>
        <v>17418.838310007872</v>
      </c>
    </row>
    <row r="38" spans="1:5" x14ac:dyDescent="0.25">
      <c r="A38" s="13">
        <v>23</v>
      </c>
      <c r="B38" s="66">
        <f>'izr_obroka_fun_PMT anuitetno'!$B$8</f>
        <v>242.65518871071387</v>
      </c>
      <c r="C38" s="66">
        <f t="shared" si="0"/>
        <v>116.12558873338583</v>
      </c>
      <c r="D38" s="66">
        <f t="shared" si="1"/>
        <v>126.52959997732805</v>
      </c>
      <c r="E38" s="66">
        <f t="shared" si="2"/>
        <v>17292.308710030542</v>
      </c>
    </row>
    <row r="39" spans="1:5" x14ac:dyDescent="0.25">
      <c r="A39" s="13">
        <v>24</v>
      </c>
      <c r="B39" s="66">
        <f>'izr_obroka_fun_PMT anuitetno'!$B$8</f>
        <v>242.65518871071387</v>
      </c>
      <c r="C39" s="66">
        <f t="shared" si="0"/>
        <v>115.28205806687029</v>
      </c>
      <c r="D39" s="66">
        <f t="shared" si="1"/>
        <v>127.37313064384358</v>
      </c>
      <c r="E39" s="66">
        <f t="shared" si="2"/>
        <v>17164.9355793867</v>
      </c>
    </row>
    <row r="40" spans="1:5" x14ac:dyDescent="0.25">
      <c r="A40" s="13">
        <v>25</v>
      </c>
      <c r="B40" s="66">
        <f>'izr_obroka_fun_PMT anuitetno'!$B$8</f>
        <v>242.65518871071387</v>
      </c>
      <c r="C40" s="66">
        <f t="shared" si="0"/>
        <v>114.432903862578</v>
      </c>
      <c r="D40" s="66">
        <f t="shared" si="1"/>
        <v>128.22228484813587</v>
      </c>
      <c r="E40" s="66">
        <f t="shared" si="2"/>
        <v>17036.713294538564</v>
      </c>
    </row>
    <row r="41" spans="1:5" x14ac:dyDescent="0.25">
      <c r="A41" s="13">
        <v>26</v>
      </c>
      <c r="B41" s="66">
        <f>'izr_obroka_fun_PMT anuitetno'!$B$8</f>
        <v>242.65518871071387</v>
      </c>
      <c r="C41" s="66">
        <f t="shared" si="0"/>
        <v>113.5780886302571</v>
      </c>
      <c r="D41" s="66">
        <f t="shared" si="1"/>
        <v>129.07710008045677</v>
      </c>
      <c r="E41" s="66">
        <f t="shared" si="2"/>
        <v>16907.636194458108</v>
      </c>
    </row>
    <row r="42" spans="1:5" x14ac:dyDescent="0.25">
      <c r="A42" s="13">
        <v>27</v>
      </c>
      <c r="B42" s="66">
        <f>'izr_obroka_fun_PMT anuitetno'!$B$8</f>
        <v>242.65518871071387</v>
      </c>
      <c r="C42" s="66">
        <f t="shared" si="0"/>
        <v>112.71757462972073</v>
      </c>
      <c r="D42" s="66">
        <f t="shared" si="1"/>
        <v>129.93761408099314</v>
      </c>
      <c r="E42" s="66">
        <f t="shared" si="2"/>
        <v>16777.698580377113</v>
      </c>
    </row>
    <row r="43" spans="1:5" x14ac:dyDescent="0.25">
      <c r="A43" s="13">
        <v>28</v>
      </c>
      <c r="B43" s="66">
        <f>'izr_obroka_fun_PMT anuitetno'!$B$8</f>
        <v>242.65518871071387</v>
      </c>
      <c r="C43" s="66">
        <f t="shared" si="0"/>
        <v>111.85132386918076</v>
      </c>
      <c r="D43" s="66">
        <f t="shared" si="1"/>
        <v>130.80386484153311</v>
      </c>
      <c r="E43" s="66">
        <f t="shared" si="2"/>
        <v>16646.894715535582</v>
      </c>
    </row>
    <row r="44" spans="1:5" x14ac:dyDescent="0.25">
      <c r="A44" s="13">
        <v>29</v>
      </c>
      <c r="B44" s="66">
        <f>'izr_obroka_fun_PMT anuitetno'!$B$8</f>
        <v>242.65518871071387</v>
      </c>
      <c r="C44" s="66">
        <f t="shared" si="0"/>
        <v>110.97929810357056</v>
      </c>
      <c r="D44" s="66">
        <f t="shared" si="1"/>
        <v>131.67589060714332</v>
      </c>
      <c r="E44" s="66">
        <f t="shared" si="2"/>
        <v>16515.218824928437</v>
      </c>
    </row>
    <row r="45" spans="1:5" x14ac:dyDescent="0.25">
      <c r="A45" s="13">
        <v>30</v>
      </c>
      <c r="B45" s="66">
        <f>'izr_obroka_fun_PMT anuitetno'!$B$8</f>
        <v>242.65518871071387</v>
      </c>
      <c r="C45" s="66">
        <f t="shared" si="0"/>
        <v>110.10145883285625</v>
      </c>
      <c r="D45" s="66">
        <f t="shared" si="1"/>
        <v>132.55372987785762</v>
      </c>
      <c r="E45" s="66">
        <f t="shared" si="2"/>
        <v>16382.665095050579</v>
      </c>
    </row>
    <row r="46" spans="1:5" x14ac:dyDescent="0.25">
      <c r="A46" s="13">
        <v>31</v>
      </c>
      <c r="B46" s="66">
        <f>'izr_obroka_fun_PMT anuitetno'!$B$8</f>
        <v>242.65518871071387</v>
      </c>
      <c r="C46" s="66">
        <f t="shared" si="0"/>
        <v>109.2177673003372</v>
      </c>
      <c r="D46" s="66">
        <f t="shared" si="1"/>
        <v>133.43742141037666</v>
      </c>
      <c r="E46" s="66">
        <f t="shared" si="2"/>
        <v>16249.227673640202</v>
      </c>
    </row>
    <row r="47" spans="1:5" x14ac:dyDescent="0.25">
      <c r="A47" s="13">
        <v>32</v>
      </c>
      <c r="B47" s="66">
        <f>'izr_obroka_fun_PMT anuitetno'!$B$8</f>
        <v>242.65518871071387</v>
      </c>
      <c r="C47" s="66">
        <f t="shared" si="0"/>
        <v>108.32818449093469</v>
      </c>
      <c r="D47" s="66">
        <f t="shared" si="1"/>
        <v>134.32700421977918</v>
      </c>
      <c r="E47" s="66">
        <f t="shared" si="2"/>
        <v>16114.900669420422</v>
      </c>
    </row>
    <row r="48" spans="1:5" x14ac:dyDescent="0.25">
      <c r="A48" s="13">
        <v>33</v>
      </c>
      <c r="B48" s="66">
        <f>'izr_obroka_fun_PMT anuitetno'!$B$8</f>
        <v>242.65518871071387</v>
      </c>
      <c r="C48" s="66">
        <f t="shared" si="0"/>
        <v>107.43267112946948</v>
      </c>
      <c r="D48" s="66">
        <f t="shared" si="1"/>
        <v>135.2225175812444</v>
      </c>
      <c r="E48" s="66">
        <f t="shared" si="2"/>
        <v>15979.678151839178</v>
      </c>
    </row>
    <row r="49" spans="1:5" x14ac:dyDescent="0.25">
      <c r="A49" s="13">
        <v>34</v>
      </c>
      <c r="B49" s="66">
        <f>'izr_obroka_fun_PMT anuitetno'!$B$8</f>
        <v>242.65518871071387</v>
      </c>
      <c r="C49" s="66">
        <f t="shared" si="0"/>
        <v>106.53118767892786</v>
      </c>
      <c r="D49" s="66">
        <f t="shared" si="1"/>
        <v>136.12400103178601</v>
      </c>
      <c r="E49" s="66">
        <f t="shared" si="2"/>
        <v>15843.554150807393</v>
      </c>
    </row>
    <row r="50" spans="1:5" x14ac:dyDescent="0.25">
      <c r="A50" s="13">
        <v>35</v>
      </c>
      <c r="B50" s="66">
        <f>'izr_obroka_fun_PMT anuitetno'!$B$8</f>
        <v>242.65518871071387</v>
      </c>
      <c r="C50" s="66">
        <f t="shared" si="0"/>
        <v>105.62369433871596</v>
      </c>
      <c r="D50" s="66">
        <f t="shared" si="1"/>
        <v>137.03149437199789</v>
      </c>
      <c r="E50" s="66">
        <f t="shared" si="2"/>
        <v>15706.522656435394</v>
      </c>
    </row>
    <row r="51" spans="1:5" x14ac:dyDescent="0.25">
      <c r="A51" s="13">
        <v>36</v>
      </c>
      <c r="B51" s="66">
        <f>'izr_obroka_fun_PMT anuitetno'!$B$8</f>
        <v>242.65518871071387</v>
      </c>
      <c r="C51" s="66">
        <f t="shared" si="0"/>
        <v>104.71015104290264</v>
      </c>
      <c r="D51" s="66">
        <f t="shared" si="1"/>
        <v>137.94503766781122</v>
      </c>
      <c r="E51" s="66">
        <f t="shared" si="2"/>
        <v>15568.577618767584</v>
      </c>
    </row>
    <row r="52" spans="1:5" x14ac:dyDescent="0.25">
      <c r="A52" s="13">
        <v>37</v>
      </c>
      <c r="B52" s="66">
        <f>'izr_obroka_fun_PMT anuitetno'!$B$8</f>
        <v>242.65518871071387</v>
      </c>
      <c r="C52" s="66">
        <f t="shared" si="0"/>
        <v>103.79051745845057</v>
      </c>
      <c r="D52" s="66">
        <f t="shared" si="1"/>
        <v>138.86467125226329</v>
      </c>
      <c r="E52" s="66">
        <f t="shared" si="2"/>
        <v>15429.71294751532</v>
      </c>
    </row>
    <row r="53" spans="1:5" x14ac:dyDescent="0.25">
      <c r="A53" s="13">
        <v>38</v>
      </c>
      <c r="B53" s="66">
        <f>'izr_obroka_fun_PMT anuitetno'!$B$8</f>
        <v>242.65518871071387</v>
      </c>
      <c r="C53" s="66">
        <f t="shared" si="0"/>
        <v>102.86475298343547</v>
      </c>
      <c r="D53" s="66">
        <f t="shared" si="1"/>
        <v>139.79043572727841</v>
      </c>
      <c r="E53" s="66">
        <f t="shared" si="2"/>
        <v>15289.922511788041</v>
      </c>
    </row>
    <row r="54" spans="1:5" x14ac:dyDescent="0.25">
      <c r="A54" s="13">
        <v>39</v>
      </c>
      <c r="B54" s="66">
        <f>'izr_obroka_fun_PMT anuitetno'!$B$8</f>
        <v>242.65518871071387</v>
      </c>
      <c r="C54" s="66">
        <f t="shared" si="0"/>
        <v>101.93281674525362</v>
      </c>
      <c r="D54" s="66">
        <f t="shared" si="1"/>
        <v>140.72237196546024</v>
      </c>
      <c r="E54" s="66">
        <f t="shared" si="2"/>
        <v>15149.200139822582</v>
      </c>
    </row>
    <row r="55" spans="1:5" x14ac:dyDescent="0.25">
      <c r="A55" s="13">
        <v>40</v>
      </c>
      <c r="B55" s="66">
        <f>'izr_obroka_fun_PMT anuitetno'!$B$8</f>
        <v>242.65518871071387</v>
      </c>
      <c r="C55" s="66">
        <f t="shared" si="0"/>
        <v>100.99466759881722</v>
      </c>
      <c r="D55" s="66">
        <f t="shared" si="1"/>
        <v>141.66052111189666</v>
      </c>
      <c r="E55" s="66">
        <f t="shared" si="2"/>
        <v>15007.539618710685</v>
      </c>
    </row>
    <row r="56" spans="1:5" x14ac:dyDescent="0.25">
      <c r="A56" s="13">
        <v>41</v>
      </c>
      <c r="B56" s="66">
        <f>'izr_obroka_fun_PMT anuitetno'!$B$8</f>
        <v>242.65518871071387</v>
      </c>
      <c r="C56" s="66">
        <f t="shared" si="0"/>
        <v>100.05026412473791</v>
      </c>
      <c r="D56" s="66">
        <f t="shared" si="1"/>
        <v>142.60492458597597</v>
      </c>
      <c r="E56" s="66">
        <f t="shared" si="2"/>
        <v>14864.934694124709</v>
      </c>
    </row>
    <row r="57" spans="1:5" x14ac:dyDescent="0.25">
      <c r="A57" s="13">
        <v>42</v>
      </c>
      <c r="B57" s="66">
        <f>'izr_obroka_fun_PMT anuitetno'!$B$8</f>
        <v>242.65518871071387</v>
      </c>
      <c r="C57" s="66">
        <f t="shared" si="0"/>
        <v>99.099564627498069</v>
      </c>
      <c r="D57" s="66">
        <f t="shared" si="1"/>
        <v>143.5556240832158</v>
      </c>
      <c r="E57" s="66">
        <f t="shared" si="2"/>
        <v>14721.379070041494</v>
      </c>
    </row>
    <row r="58" spans="1:5" x14ac:dyDescent="0.25">
      <c r="A58" s="13">
        <v>43</v>
      </c>
      <c r="B58" s="66">
        <f>'izr_obroka_fun_PMT anuitetno'!$B$8</f>
        <v>242.65518871071387</v>
      </c>
      <c r="C58" s="66">
        <f t="shared" si="0"/>
        <v>98.14252713360996</v>
      </c>
      <c r="D58" s="66">
        <f t="shared" si="1"/>
        <v>144.51266157710393</v>
      </c>
      <c r="E58" s="66">
        <f t="shared" si="2"/>
        <v>14576.86640846439</v>
      </c>
    </row>
    <row r="59" spans="1:5" x14ac:dyDescent="0.25">
      <c r="A59" s="13">
        <v>44</v>
      </c>
      <c r="B59" s="66">
        <f>'izr_obroka_fun_PMT anuitetno'!$B$8</f>
        <v>242.65518871071387</v>
      </c>
      <c r="C59" s="66">
        <f t="shared" si="0"/>
        <v>97.179109389762601</v>
      </c>
      <c r="D59" s="66">
        <f t="shared" si="1"/>
        <v>145.47607932095127</v>
      </c>
      <c r="E59" s="66">
        <f t="shared" si="2"/>
        <v>14431.390329143438</v>
      </c>
    </row>
    <row r="60" spans="1:5" x14ac:dyDescent="0.25">
      <c r="A60" s="13">
        <v>45</v>
      </c>
      <c r="B60" s="66">
        <f>'izr_obroka_fun_PMT anuitetno'!$B$8</f>
        <v>242.65518871071387</v>
      </c>
      <c r="C60" s="66">
        <f t="shared" si="0"/>
        <v>96.209268860956257</v>
      </c>
      <c r="D60" s="66">
        <f t="shared" si="1"/>
        <v>146.44591984975762</v>
      </c>
      <c r="E60" s="66">
        <f t="shared" si="2"/>
        <v>14284.944409293681</v>
      </c>
    </row>
    <row r="61" spans="1:5" x14ac:dyDescent="0.25">
      <c r="A61" s="13">
        <v>46</v>
      </c>
      <c r="B61" s="66">
        <f>'izr_obroka_fun_PMT anuitetno'!$B$8</f>
        <v>242.65518871071387</v>
      </c>
      <c r="C61" s="66">
        <f t="shared" si="0"/>
        <v>95.232962728624543</v>
      </c>
      <c r="D61" s="66">
        <f t="shared" si="1"/>
        <v>147.42222598208934</v>
      </c>
      <c r="E61" s="66">
        <f t="shared" si="2"/>
        <v>14137.522183311592</v>
      </c>
    </row>
    <row r="62" spans="1:5" x14ac:dyDescent="0.25">
      <c r="A62" s="13">
        <v>47</v>
      </c>
      <c r="B62" s="66">
        <f>'izr_obroka_fun_PMT anuitetno'!$B$8</f>
        <v>242.65518871071387</v>
      </c>
      <c r="C62" s="66">
        <f t="shared" si="0"/>
        <v>94.250147888743953</v>
      </c>
      <c r="D62" s="66">
        <f t="shared" si="1"/>
        <v>148.40504082196992</v>
      </c>
      <c r="E62" s="66">
        <f t="shared" si="2"/>
        <v>13989.117142489622</v>
      </c>
    </row>
    <row r="63" spans="1:5" x14ac:dyDescent="0.25">
      <c r="A63" s="13">
        <v>48</v>
      </c>
      <c r="B63" s="66">
        <f>'izr_obroka_fun_PMT anuitetno'!$B$8</f>
        <v>242.65518871071387</v>
      </c>
      <c r="C63" s="66">
        <f t="shared" si="0"/>
        <v>93.260780949930819</v>
      </c>
      <c r="D63" s="66">
        <f t="shared" si="1"/>
        <v>149.39440776078305</v>
      </c>
      <c r="E63" s="66">
        <f t="shared" si="2"/>
        <v>13839.722734728839</v>
      </c>
    </row>
    <row r="64" spans="1:5" x14ac:dyDescent="0.25">
      <c r="A64" s="13">
        <v>49</v>
      </c>
      <c r="B64" s="66">
        <f>'izr_obroka_fun_PMT anuitetno'!$B$8</f>
        <v>242.65518871071387</v>
      </c>
      <c r="C64" s="66">
        <f t="shared" si="0"/>
        <v>92.264818231525595</v>
      </c>
      <c r="D64" s="66">
        <f t="shared" si="1"/>
        <v>150.39037047918828</v>
      </c>
      <c r="E64" s="66">
        <f t="shared" si="2"/>
        <v>13689.332364249651</v>
      </c>
    </row>
    <row r="65" spans="1:5" x14ac:dyDescent="0.25">
      <c r="A65" s="13">
        <v>50</v>
      </c>
      <c r="B65" s="66">
        <f>'izr_obroka_fun_PMT anuitetno'!$B$8</f>
        <v>242.65518871071387</v>
      </c>
      <c r="C65" s="66">
        <f t="shared" si="0"/>
        <v>91.262215761664351</v>
      </c>
      <c r="D65" s="66">
        <f t="shared" si="1"/>
        <v>151.39297294904952</v>
      </c>
      <c r="E65" s="66">
        <f t="shared" si="2"/>
        <v>13537.939391300601</v>
      </c>
    </row>
    <row r="66" spans="1:5" x14ac:dyDescent="0.25">
      <c r="A66" s="13">
        <v>51</v>
      </c>
      <c r="B66" s="66">
        <f>'izr_obroka_fun_PMT anuitetno'!$B$8</f>
        <v>242.65518871071387</v>
      </c>
      <c r="C66" s="66">
        <f t="shared" si="0"/>
        <v>90.252929275337337</v>
      </c>
      <c r="D66" s="66">
        <f t="shared" si="1"/>
        <v>152.40225943537655</v>
      </c>
      <c r="E66" s="66">
        <f t="shared" si="2"/>
        <v>13385.537131865223</v>
      </c>
    </row>
    <row r="67" spans="1:5" x14ac:dyDescent="0.25">
      <c r="A67" s="13">
        <v>52</v>
      </c>
      <c r="B67" s="66">
        <f>'izr_obroka_fun_PMT anuitetno'!$B$8</f>
        <v>242.65518871071387</v>
      </c>
      <c r="C67" s="66">
        <f t="shared" si="0"/>
        <v>89.236914212434826</v>
      </c>
      <c r="D67" s="66">
        <f t="shared" si="1"/>
        <v>153.41827449827906</v>
      </c>
      <c r="E67" s="66">
        <f t="shared" si="2"/>
        <v>13232.118857366944</v>
      </c>
    </row>
    <row r="68" spans="1:5" x14ac:dyDescent="0.25">
      <c r="A68" s="13">
        <v>53</v>
      </c>
      <c r="B68" s="66">
        <f>'izr_obroka_fun_PMT anuitetno'!$B$8</f>
        <v>242.65518871071387</v>
      </c>
      <c r="C68" s="66">
        <f t="shared" si="0"/>
        <v>88.21412571577963</v>
      </c>
      <c r="D68" s="66">
        <f t="shared" si="1"/>
        <v>154.44106299493424</v>
      </c>
      <c r="E68" s="66">
        <f t="shared" si="2"/>
        <v>13077.67779437201</v>
      </c>
    </row>
    <row r="69" spans="1:5" x14ac:dyDescent="0.25">
      <c r="A69" s="13">
        <v>54</v>
      </c>
      <c r="B69" s="66">
        <f>'izr_obroka_fun_PMT anuitetno'!$B$8</f>
        <v>242.65518871071387</v>
      </c>
      <c r="C69" s="66">
        <f t="shared" si="0"/>
        <v>87.184518629146737</v>
      </c>
      <c r="D69" s="66">
        <f t="shared" si="1"/>
        <v>155.47067008156714</v>
      </c>
      <c r="E69" s="66">
        <f t="shared" si="2"/>
        <v>12922.207124290442</v>
      </c>
    </row>
    <row r="70" spans="1:5" x14ac:dyDescent="0.25">
      <c r="A70" s="13">
        <v>55</v>
      </c>
      <c r="B70" s="66">
        <f>'izr_obroka_fun_PMT anuitetno'!$B$8</f>
        <v>242.65518871071387</v>
      </c>
      <c r="C70" s="66">
        <f t="shared" si="0"/>
        <v>86.148047495269623</v>
      </c>
      <c r="D70" s="66">
        <f t="shared" si="1"/>
        <v>156.50714121544425</v>
      </c>
      <c r="E70" s="66">
        <f t="shared" si="2"/>
        <v>12765.699983074997</v>
      </c>
    </row>
    <row r="71" spans="1:5" x14ac:dyDescent="0.25">
      <c r="A71" s="13">
        <v>56</v>
      </c>
      <c r="B71" s="66">
        <f>'izr_obroka_fun_PMT anuitetno'!$B$8</f>
        <v>242.65518871071387</v>
      </c>
      <c r="C71" s="66">
        <f t="shared" si="0"/>
        <v>85.104666553833326</v>
      </c>
      <c r="D71" s="66">
        <f t="shared" si="1"/>
        <v>157.55052215688056</v>
      </c>
      <c r="E71" s="66">
        <f t="shared" si="2"/>
        <v>12608.149460918117</v>
      </c>
    </row>
    <row r="72" spans="1:5" x14ac:dyDescent="0.25">
      <c r="A72" s="13">
        <v>57</v>
      </c>
      <c r="B72" s="66">
        <f>'izr_obroka_fun_PMT anuitetno'!$B$8</f>
        <v>242.65518871071387</v>
      </c>
      <c r="C72" s="66">
        <f t="shared" si="0"/>
        <v>84.054329739454118</v>
      </c>
      <c r="D72" s="66">
        <f t="shared" si="1"/>
        <v>158.60085897125975</v>
      </c>
      <c r="E72" s="66">
        <f t="shared" si="2"/>
        <v>12449.548601946857</v>
      </c>
    </row>
    <row r="73" spans="1:5" x14ac:dyDescent="0.25">
      <c r="A73" s="13">
        <v>58</v>
      </c>
      <c r="B73" s="66">
        <f>'izr_obroka_fun_PMT anuitetno'!$B$8</f>
        <v>242.65518871071387</v>
      </c>
      <c r="C73" s="66">
        <f t="shared" si="0"/>
        <v>82.99699067964572</v>
      </c>
      <c r="D73" s="66">
        <f t="shared" si="1"/>
        <v>159.65819803106814</v>
      </c>
      <c r="E73" s="66">
        <f t="shared" si="2"/>
        <v>12289.89040391579</v>
      </c>
    </row>
    <row r="74" spans="1:5" x14ac:dyDescent="0.25">
      <c r="A74" s="13">
        <v>59</v>
      </c>
      <c r="B74" s="66">
        <f>'izr_obroka_fun_PMT anuitetno'!$B$8</f>
        <v>242.65518871071387</v>
      </c>
      <c r="C74" s="66">
        <f t="shared" si="0"/>
        <v>81.932602692771937</v>
      </c>
      <c r="D74" s="66">
        <f t="shared" si="1"/>
        <v>160.72258601794192</v>
      </c>
      <c r="E74" s="66">
        <f t="shared" si="2"/>
        <v>12129.167817897847</v>
      </c>
    </row>
    <row r="75" spans="1:5" x14ac:dyDescent="0.25">
      <c r="A75" s="13">
        <v>60</v>
      </c>
      <c r="B75" s="66">
        <f>'izr_obroka_fun_PMT anuitetno'!$B$8</f>
        <v>242.65518871071387</v>
      </c>
      <c r="C75" s="66">
        <f t="shared" si="0"/>
        <v>80.861118785985653</v>
      </c>
      <c r="D75" s="66">
        <f t="shared" si="1"/>
        <v>161.79406992472821</v>
      </c>
      <c r="E75" s="66">
        <f t="shared" si="2"/>
        <v>11967.373747973119</v>
      </c>
    </row>
    <row r="76" spans="1:5" x14ac:dyDescent="0.25">
      <c r="A76" s="13">
        <v>61</v>
      </c>
      <c r="B76" s="66">
        <f>'izr_obroka_fun_PMT anuitetno'!$B$8</f>
        <v>242.65518871071387</v>
      </c>
      <c r="C76" s="66">
        <f t="shared" si="0"/>
        <v>79.782491653154125</v>
      </c>
      <c r="D76" s="66">
        <f t="shared" si="1"/>
        <v>162.87269705755975</v>
      </c>
      <c r="E76" s="66">
        <f t="shared" si="2"/>
        <v>11804.50105091556</v>
      </c>
    </row>
    <row r="77" spans="1:5" x14ac:dyDescent="0.25">
      <c r="A77" s="13">
        <v>62</v>
      </c>
      <c r="B77" s="66">
        <f>'izr_obroka_fun_PMT anuitetno'!$B$8</f>
        <v>242.65518871071387</v>
      </c>
      <c r="C77" s="66">
        <f t="shared" si="0"/>
        <v>78.696673672770402</v>
      </c>
      <c r="D77" s="66">
        <f t="shared" si="1"/>
        <v>163.95851503794347</v>
      </c>
      <c r="E77" s="66">
        <f t="shared" si="2"/>
        <v>11640.542535877616</v>
      </c>
    </row>
    <row r="78" spans="1:5" x14ac:dyDescent="0.25">
      <c r="A78" s="13">
        <v>63</v>
      </c>
      <c r="B78" s="66">
        <f>'izr_obroka_fun_PMT anuitetno'!$B$8</f>
        <v>242.65518871071387</v>
      </c>
      <c r="C78" s="66">
        <f t="shared" si="0"/>
        <v>77.603616905850771</v>
      </c>
      <c r="D78" s="66">
        <f t="shared" si="1"/>
        <v>165.0515718048631</v>
      </c>
      <c r="E78" s="66">
        <f t="shared" si="2"/>
        <v>11475.490964072753</v>
      </c>
    </row>
    <row r="79" spans="1:5" x14ac:dyDescent="0.25">
      <c r="A79" s="13">
        <v>64</v>
      </c>
      <c r="B79" s="66">
        <f>'izr_obroka_fun_PMT anuitetno'!$B$8</f>
        <v>242.65518871071387</v>
      </c>
      <c r="C79" s="66">
        <f t="shared" si="0"/>
        <v>76.503273093818351</v>
      </c>
      <c r="D79" s="66">
        <f t="shared" si="1"/>
        <v>166.15191561689551</v>
      </c>
      <c r="E79" s="66">
        <f t="shared" si="2"/>
        <v>11309.339048455857</v>
      </c>
    </row>
    <row r="80" spans="1:5" x14ac:dyDescent="0.25">
      <c r="A80" s="13">
        <v>65</v>
      </c>
      <c r="B80" s="66">
        <f>'izr_obroka_fun_PMT anuitetno'!$B$8</f>
        <v>242.65518871071387</v>
      </c>
      <c r="C80" s="66">
        <f t="shared" si="0"/>
        <v>75.395593656372384</v>
      </c>
      <c r="D80" s="66">
        <f t="shared" si="1"/>
        <v>167.2595950543415</v>
      </c>
      <c r="E80" s="66">
        <f t="shared" si="2"/>
        <v>11142.079453401515</v>
      </c>
    </row>
    <row r="81" spans="1:5" x14ac:dyDescent="0.25">
      <c r="A81" s="13">
        <v>66</v>
      </c>
      <c r="B81" s="66">
        <f>'izr_obroka_fun_PMT anuitetno'!$B$8</f>
        <v>242.65518871071387</v>
      </c>
      <c r="C81" s="66">
        <f t="shared" si="0"/>
        <v>74.280529689343439</v>
      </c>
      <c r="D81" s="66">
        <f t="shared" si="1"/>
        <v>168.37465902137043</v>
      </c>
      <c r="E81" s="66">
        <f t="shared" si="2"/>
        <v>10973.704794380144</v>
      </c>
    </row>
    <row r="82" spans="1:5" x14ac:dyDescent="0.25">
      <c r="A82" s="13">
        <v>67</v>
      </c>
      <c r="B82" s="66">
        <f>'izr_obroka_fun_PMT anuitetno'!$B$8</f>
        <v>242.65518871071387</v>
      </c>
      <c r="C82" s="66">
        <f t="shared" ref="C82:C135" si="3">$B$8*E81</f>
        <v>73.158031962534295</v>
      </c>
      <c r="D82" s="66">
        <f t="shared" ref="D82:D135" si="4">B82-C82</f>
        <v>169.49715674817958</v>
      </c>
      <c r="E82" s="66">
        <f t="shared" ref="E82:E135" si="5">E81-D82</f>
        <v>10804.207637631966</v>
      </c>
    </row>
    <row r="83" spans="1:5" x14ac:dyDescent="0.25">
      <c r="A83" s="13">
        <v>68</v>
      </c>
      <c r="B83" s="66">
        <f>'izr_obroka_fun_PMT anuitetno'!$B$8</f>
        <v>242.65518871071387</v>
      </c>
      <c r="C83" s="66">
        <f t="shared" si="3"/>
        <v>72.028050917546437</v>
      </c>
      <c r="D83" s="66">
        <f t="shared" si="4"/>
        <v>170.62713779316744</v>
      </c>
      <c r="E83" s="66">
        <f t="shared" si="5"/>
        <v>10633.580499838798</v>
      </c>
    </row>
    <row r="84" spans="1:5" x14ac:dyDescent="0.25">
      <c r="A84" s="13">
        <v>69</v>
      </c>
      <c r="B84" s="66">
        <f>'izr_obroka_fun_PMT anuitetno'!$B$8</f>
        <v>242.65518871071387</v>
      </c>
      <c r="C84" s="66">
        <f t="shared" si="3"/>
        <v>70.890536665591995</v>
      </c>
      <c r="D84" s="66">
        <f t="shared" si="4"/>
        <v>171.76465204512186</v>
      </c>
      <c r="E84" s="66">
        <f t="shared" si="5"/>
        <v>10461.815847793676</v>
      </c>
    </row>
    <row r="85" spans="1:5" x14ac:dyDescent="0.25">
      <c r="A85" s="13">
        <v>70</v>
      </c>
      <c r="B85" s="66">
        <f>'izr_obroka_fun_PMT anuitetno'!$B$8</f>
        <v>242.65518871071387</v>
      </c>
      <c r="C85" s="66">
        <f t="shared" si="3"/>
        <v>69.745438985291173</v>
      </c>
      <c r="D85" s="66">
        <f t="shared" si="4"/>
        <v>172.9097497254227</v>
      </c>
      <c r="E85" s="66">
        <f t="shared" si="5"/>
        <v>10288.906098068253</v>
      </c>
    </row>
    <row r="86" spans="1:5" x14ac:dyDescent="0.25">
      <c r="A86" s="13">
        <v>71</v>
      </c>
      <c r="B86" s="66">
        <f>'izr_obroka_fun_PMT anuitetno'!$B$8</f>
        <v>242.65518871071387</v>
      </c>
      <c r="C86" s="66">
        <f t="shared" si="3"/>
        <v>68.592707320455034</v>
      </c>
      <c r="D86" s="66">
        <f t="shared" si="4"/>
        <v>174.06248139025882</v>
      </c>
      <c r="E86" s="66">
        <f t="shared" si="5"/>
        <v>10114.843616677994</v>
      </c>
    </row>
    <row r="87" spans="1:5" x14ac:dyDescent="0.25">
      <c r="A87" s="13">
        <v>72</v>
      </c>
      <c r="B87" s="66">
        <f>'izr_obroka_fun_PMT anuitetno'!$B$8</f>
        <v>242.65518871071387</v>
      </c>
      <c r="C87" s="66">
        <f t="shared" si="3"/>
        <v>67.432290777853297</v>
      </c>
      <c r="D87" s="66">
        <f t="shared" si="4"/>
        <v>175.22289793286058</v>
      </c>
      <c r="E87" s="66">
        <f t="shared" si="5"/>
        <v>9939.6207187451328</v>
      </c>
    </row>
    <row r="88" spans="1:5" x14ac:dyDescent="0.25">
      <c r="A88" s="13">
        <v>73</v>
      </c>
      <c r="B88" s="66">
        <f>'izr_obroka_fun_PMT anuitetno'!$B$8</f>
        <v>242.65518871071387</v>
      </c>
      <c r="C88" s="66">
        <f t="shared" si="3"/>
        <v>66.264138124967559</v>
      </c>
      <c r="D88" s="66">
        <f t="shared" si="4"/>
        <v>176.39105058574631</v>
      </c>
      <c r="E88" s="66">
        <f t="shared" si="5"/>
        <v>9763.2296681593871</v>
      </c>
    </row>
    <row r="89" spans="1:5" x14ac:dyDescent="0.25">
      <c r="A89" s="13">
        <v>74</v>
      </c>
      <c r="B89" s="66">
        <f>'izr_obroka_fun_PMT anuitetno'!$B$8</f>
        <v>242.65518871071387</v>
      </c>
      <c r="C89" s="66">
        <f t="shared" si="3"/>
        <v>65.088197787729257</v>
      </c>
      <c r="D89" s="66">
        <f t="shared" si="4"/>
        <v>177.56699092298462</v>
      </c>
      <c r="E89" s="66">
        <f t="shared" si="5"/>
        <v>9585.6626772364016</v>
      </c>
    </row>
    <row r="90" spans="1:5" x14ac:dyDescent="0.25">
      <c r="A90" s="13">
        <v>75</v>
      </c>
      <c r="B90" s="66">
        <f>'izr_obroka_fun_PMT anuitetno'!$B$8</f>
        <v>242.65518871071387</v>
      </c>
      <c r="C90" s="66">
        <f t="shared" si="3"/>
        <v>63.90441784824268</v>
      </c>
      <c r="D90" s="66">
        <f t="shared" si="4"/>
        <v>178.7507708624712</v>
      </c>
      <c r="E90" s="66">
        <f t="shared" si="5"/>
        <v>9406.9119063739308</v>
      </c>
    </row>
    <row r="91" spans="1:5" x14ac:dyDescent="0.25">
      <c r="A91" s="13">
        <v>76</v>
      </c>
      <c r="B91" s="66">
        <f>'izr_obroka_fun_PMT anuitetno'!$B$8</f>
        <v>242.65518871071387</v>
      </c>
      <c r="C91" s="66">
        <f t="shared" si="3"/>
        <v>62.712746042492874</v>
      </c>
      <c r="D91" s="66">
        <f t="shared" si="4"/>
        <v>179.94244266822099</v>
      </c>
      <c r="E91" s="66">
        <f t="shared" si="5"/>
        <v>9226.9694637057091</v>
      </c>
    </row>
    <row r="92" spans="1:5" x14ac:dyDescent="0.25">
      <c r="A92" s="13">
        <v>77</v>
      </c>
      <c r="B92" s="66">
        <f>'izr_obroka_fun_PMT anuitetno'!$B$8</f>
        <v>242.65518871071387</v>
      </c>
      <c r="C92" s="66">
        <f t="shared" si="3"/>
        <v>61.513129758038062</v>
      </c>
      <c r="D92" s="66">
        <f t="shared" si="4"/>
        <v>181.14205895267582</v>
      </c>
      <c r="E92" s="66">
        <f t="shared" si="5"/>
        <v>9045.827404753034</v>
      </c>
    </row>
    <row r="93" spans="1:5" x14ac:dyDescent="0.25">
      <c r="A93" s="13">
        <v>78</v>
      </c>
      <c r="B93" s="66">
        <f>'izr_obroka_fun_PMT anuitetno'!$B$8</f>
        <v>242.65518871071387</v>
      </c>
      <c r="C93" s="66">
        <f t="shared" si="3"/>
        <v>60.305516031686899</v>
      </c>
      <c r="D93" s="66">
        <f t="shared" si="4"/>
        <v>182.34967267902698</v>
      </c>
      <c r="E93" s="66">
        <f t="shared" si="5"/>
        <v>8863.4777320740068</v>
      </c>
    </row>
    <row r="94" spans="1:5" x14ac:dyDescent="0.25">
      <c r="A94" s="13">
        <v>79</v>
      </c>
      <c r="B94" s="66">
        <f>'izr_obroka_fun_PMT anuitetno'!$B$8</f>
        <v>242.65518871071387</v>
      </c>
      <c r="C94" s="66">
        <f t="shared" si="3"/>
        <v>59.089851547160052</v>
      </c>
      <c r="D94" s="66">
        <f t="shared" si="4"/>
        <v>183.56533716355381</v>
      </c>
      <c r="E94" s="66">
        <f t="shared" si="5"/>
        <v>8679.9123949104523</v>
      </c>
    </row>
    <row r="95" spans="1:5" x14ac:dyDescent="0.25">
      <c r="A95" s="13">
        <v>80</v>
      </c>
      <c r="B95" s="66">
        <f>'izr_obroka_fun_PMT anuitetno'!$B$8</f>
        <v>242.65518871071387</v>
      </c>
      <c r="C95" s="66">
        <f t="shared" si="3"/>
        <v>57.866082632736351</v>
      </c>
      <c r="D95" s="66">
        <f t="shared" si="4"/>
        <v>184.78910607797752</v>
      </c>
      <c r="E95" s="66">
        <f t="shared" si="5"/>
        <v>8495.1232888324739</v>
      </c>
    </row>
    <row r="96" spans="1:5" x14ac:dyDescent="0.25">
      <c r="A96" s="13">
        <v>81</v>
      </c>
      <c r="B96" s="66">
        <f>'izr_obroka_fun_PMT anuitetno'!$B$8</f>
        <v>242.65518871071387</v>
      </c>
      <c r="C96" s="66">
        <f t="shared" si="3"/>
        <v>56.634155258883162</v>
      </c>
      <c r="D96" s="66">
        <f t="shared" si="4"/>
        <v>186.0210334518307</v>
      </c>
      <c r="E96" s="66">
        <f t="shared" si="5"/>
        <v>8309.1022553806433</v>
      </c>
    </row>
    <row r="97" spans="1:5" x14ac:dyDescent="0.25">
      <c r="A97" s="13">
        <v>82</v>
      </c>
      <c r="B97" s="66">
        <f>'izr_obroka_fun_PMT anuitetno'!$B$8</f>
        <v>242.65518871071387</v>
      </c>
      <c r="C97" s="66">
        <f t="shared" si="3"/>
        <v>55.394015035870957</v>
      </c>
      <c r="D97" s="66">
        <f t="shared" si="4"/>
        <v>187.26117367484292</v>
      </c>
      <c r="E97" s="66">
        <f t="shared" si="5"/>
        <v>8121.8410817058002</v>
      </c>
    </row>
    <row r="98" spans="1:5" x14ac:dyDescent="0.25">
      <c r="A98" s="13">
        <v>83</v>
      </c>
      <c r="B98" s="66">
        <f>'izr_obroka_fun_PMT anuitetno'!$B$8</f>
        <v>242.65518871071387</v>
      </c>
      <c r="C98" s="66">
        <f t="shared" si="3"/>
        <v>54.145607211372003</v>
      </c>
      <c r="D98" s="66">
        <f t="shared" si="4"/>
        <v>188.50958149934186</v>
      </c>
      <c r="E98" s="66">
        <f t="shared" si="5"/>
        <v>7933.3315002064583</v>
      </c>
    </row>
    <row r="99" spans="1:5" x14ac:dyDescent="0.25">
      <c r="A99" s="13">
        <v>84</v>
      </c>
      <c r="B99" s="66">
        <f>'izr_obroka_fun_PMT anuitetno'!$B$8</f>
        <v>242.65518871071387</v>
      </c>
      <c r="C99" s="66">
        <f t="shared" si="3"/>
        <v>52.888876668043061</v>
      </c>
      <c r="D99" s="66">
        <f t="shared" si="4"/>
        <v>189.76631204267082</v>
      </c>
      <c r="E99" s="66">
        <f t="shared" si="5"/>
        <v>7743.5651881637878</v>
      </c>
    </row>
    <row r="100" spans="1:5" x14ac:dyDescent="0.25">
      <c r="A100" s="13">
        <v>85</v>
      </c>
      <c r="B100" s="66">
        <f>'izr_obroka_fun_PMT anuitetno'!$B$8</f>
        <v>242.65518871071387</v>
      </c>
      <c r="C100" s="66">
        <f t="shared" si="3"/>
        <v>51.623767921091918</v>
      </c>
      <c r="D100" s="66">
        <f t="shared" si="4"/>
        <v>191.03142078962196</v>
      </c>
      <c r="E100" s="66">
        <f t="shared" si="5"/>
        <v>7552.533767374166</v>
      </c>
    </row>
    <row r="101" spans="1:5" x14ac:dyDescent="0.25">
      <c r="A101" s="13">
        <v>86</v>
      </c>
      <c r="B101" s="66">
        <f>'izr_obroka_fun_PMT anuitetno'!$B$8</f>
        <v>242.65518871071387</v>
      </c>
      <c r="C101" s="66">
        <f t="shared" si="3"/>
        <v>50.350225115827776</v>
      </c>
      <c r="D101" s="66">
        <f t="shared" si="4"/>
        <v>192.30496359488609</v>
      </c>
      <c r="E101" s="66">
        <f t="shared" si="5"/>
        <v>7360.2288037792796</v>
      </c>
    </row>
    <row r="102" spans="1:5" x14ac:dyDescent="0.25">
      <c r="A102" s="13">
        <v>87</v>
      </c>
      <c r="B102" s="66">
        <f>'izr_obroka_fun_PMT anuitetno'!$B$8</f>
        <v>242.65518871071387</v>
      </c>
      <c r="C102" s="66">
        <f t="shared" si="3"/>
        <v>49.068192025195202</v>
      </c>
      <c r="D102" s="66">
        <f t="shared" si="4"/>
        <v>193.58699668551867</v>
      </c>
      <c r="E102" s="66">
        <f t="shared" si="5"/>
        <v>7166.6418070937607</v>
      </c>
    </row>
    <row r="103" spans="1:5" x14ac:dyDescent="0.25">
      <c r="A103" s="13">
        <v>88</v>
      </c>
      <c r="B103" s="66">
        <f>'izr_obroka_fun_PMT anuitetno'!$B$8</f>
        <v>242.65518871071387</v>
      </c>
      <c r="C103" s="66">
        <f t="shared" si="3"/>
        <v>47.77761204729174</v>
      </c>
      <c r="D103" s="66">
        <f t="shared" si="4"/>
        <v>194.87757666342213</v>
      </c>
      <c r="E103" s="66">
        <f t="shared" si="5"/>
        <v>6971.764230430339</v>
      </c>
    </row>
    <row r="104" spans="1:5" x14ac:dyDescent="0.25">
      <c r="A104" s="13">
        <v>89</v>
      </c>
      <c r="B104" s="66">
        <f>'izr_obroka_fun_PMT anuitetno'!$B$8</f>
        <v>242.65518871071387</v>
      </c>
      <c r="C104" s="66">
        <f t="shared" si="3"/>
        <v>46.478428202868926</v>
      </c>
      <c r="D104" s="66">
        <f t="shared" si="4"/>
        <v>196.17676050784496</v>
      </c>
      <c r="E104" s="66">
        <f t="shared" si="5"/>
        <v>6775.5874699224942</v>
      </c>
    </row>
    <row r="105" spans="1:5" x14ac:dyDescent="0.25">
      <c r="A105" s="13">
        <v>90</v>
      </c>
      <c r="B105" s="66">
        <f>'izr_obroka_fun_PMT anuitetno'!$B$8</f>
        <v>242.65518871071387</v>
      </c>
      <c r="C105" s="66">
        <f t="shared" si="3"/>
        <v>45.170583132816631</v>
      </c>
      <c r="D105" s="66">
        <f t="shared" si="4"/>
        <v>197.48460557789724</v>
      </c>
      <c r="E105" s="66">
        <f t="shared" si="5"/>
        <v>6578.102864344597</v>
      </c>
    </row>
    <row r="106" spans="1:5" x14ac:dyDescent="0.25">
      <c r="A106" s="13">
        <v>91</v>
      </c>
      <c r="B106" s="66">
        <f>'izr_obroka_fun_PMT anuitetno'!$B$8</f>
        <v>242.65518871071387</v>
      </c>
      <c r="C106" s="66">
        <f t="shared" si="3"/>
        <v>43.854019095630647</v>
      </c>
      <c r="D106" s="66">
        <f t="shared" si="4"/>
        <v>198.80116961508321</v>
      </c>
      <c r="E106" s="66">
        <f t="shared" si="5"/>
        <v>6379.3016947295137</v>
      </c>
    </row>
    <row r="107" spans="1:5" x14ac:dyDescent="0.25">
      <c r="A107" s="13">
        <v>92</v>
      </c>
      <c r="B107" s="66">
        <f>'izr_obroka_fun_PMT anuitetno'!$B$8</f>
        <v>242.65518871071387</v>
      </c>
      <c r="C107" s="66">
        <f t="shared" si="3"/>
        <v>42.528677964863427</v>
      </c>
      <c r="D107" s="66">
        <f t="shared" si="4"/>
        <v>200.12651074585045</v>
      </c>
      <c r="E107" s="66">
        <f t="shared" si="5"/>
        <v>6179.1751839836634</v>
      </c>
    </row>
    <row r="108" spans="1:5" x14ac:dyDescent="0.25">
      <c r="A108" s="13">
        <v>93</v>
      </c>
      <c r="B108" s="66">
        <f>'izr_obroka_fun_PMT anuitetno'!$B$8</f>
        <v>242.65518871071387</v>
      </c>
      <c r="C108" s="66">
        <f t="shared" si="3"/>
        <v>41.194501226557762</v>
      </c>
      <c r="D108" s="66">
        <f t="shared" si="4"/>
        <v>201.4606874841561</v>
      </c>
      <c r="E108" s="66">
        <f t="shared" si="5"/>
        <v>5977.7144964995077</v>
      </c>
    </row>
    <row r="109" spans="1:5" x14ac:dyDescent="0.25">
      <c r="A109" s="13">
        <v>94</v>
      </c>
      <c r="B109" s="66">
        <f>'izr_obroka_fun_PMT anuitetno'!$B$8</f>
        <v>242.65518871071387</v>
      </c>
      <c r="C109" s="66">
        <f t="shared" si="3"/>
        <v>39.85142997666339</v>
      </c>
      <c r="D109" s="66">
        <f t="shared" si="4"/>
        <v>202.80375873405049</v>
      </c>
      <c r="E109" s="66">
        <f t="shared" si="5"/>
        <v>5774.9107377654573</v>
      </c>
    </row>
    <row r="110" spans="1:5" x14ac:dyDescent="0.25">
      <c r="A110" s="13">
        <v>95</v>
      </c>
      <c r="B110" s="66">
        <f>'izr_obroka_fun_PMT anuitetno'!$B$8</f>
        <v>242.65518871071387</v>
      </c>
      <c r="C110" s="66">
        <f t="shared" si="3"/>
        <v>38.499404918436383</v>
      </c>
      <c r="D110" s="66">
        <f t="shared" si="4"/>
        <v>204.15578379227748</v>
      </c>
      <c r="E110" s="66">
        <f t="shared" si="5"/>
        <v>5570.7549539731799</v>
      </c>
    </row>
    <row r="111" spans="1:5" x14ac:dyDescent="0.25">
      <c r="A111" s="13">
        <v>96</v>
      </c>
      <c r="B111" s="66">
        <f>'izr_obroka_fun_PMT anuitetno'!$B$8</f>
        <v>242.65518871071387</v>
      </c>
      <c r="C111" s="66">
        <f t="shared" si="3"/>
        <v>37.138366359821205</v>
      </c>
      <c r="D111" s="66">
        <f t="shared" si="4"/>
        <v>205.51682235089265</v>
      </c>
      <c r="E111" s="66">
        <f t="shared" si="5"/>
        <v>5365.2381316222873</v>
      </c>
    </row>
    <row r="112" spans="1:5" x14ac:dyDescent="0.25">
      <c r="A112" s="13">
        <v>97</v>
      </c>
      <c r="B112" s="66">
        <f>'izr_obroka_fun_PMT anuitetno'!$B$8</f>
        <v>242.65518871071387</v>
      </c>
      <c r="C112" s="66">
        <f t="shared" si="3"/>
        <v>35.76825421081525</v>
      </c>
      <c r="D112" s="66">
        <f t="shared" si="4"/>
        <v>206.88693449989862</v>
      </c>
      <c r="E112" s="66">
        <f t="shared" si="5"/>
        <v>5158.3511971223888</v>
      </c>
    </row>
    <row r="113" spans="1:5" x14ac:dyDescent="0.25">
      <c r="A113" s="13">
        <v>98</v>
      </c>
      <c r="B113" s="66">
        <f>'izr_obroka_fun_PMT anuitetno'!$B$8</f>
        <v>242.65518871071387</v>
      </c>
      <c r="C113" s="66">
        <f t="shared" si="3"/>
        <v>34.389007980815926</v>
      </c>
      <c r="D113" s="66">
        <f t="shared" si="4"/>
        <v>208.26618072989794</v>
      </c>
      <c r="E113" s="66">
        <f t="shared" si="5"/>
        <v>4950.0850163924906</v>
      </c>
    </row>
    <row r="114" spans="1:5" x14ac:dyDescent="0.25">
      <c r="A114" s="13">
        <v>99</v>
      </c>
      <c r="B114" s="66">
        <f>'izr_obroka_fun_PMT anuitetno'!$B$8</f>
        <v>242.65518871071387</v>
      </c>
      <c r="C114" s="66">
        <f t="shared" si="3"/>
        <v>33.000566775949942</v>
      </c>
      <c r="D114" s="66">
        <f t="shared" si="4"/>
        <v>209.65462193476392</v>
      </c>
      <c r="E114" s="66">
        <f t="shared" si="5"/>
        <v>4740.4303944577268</v>
      </c>
    </row>
    <row r="115" spans="1:5" x14ac:dyDescent="0.25">
      <c r="A115" s="13">
        <v>100</v>
      </c>
      <c r="B115" s="66">
        <f>'izr_obroka_fun_PMT anuitetno'!$B$8</f>
        <v>242.65518871071387</v>
      </c>
      <c r="C115" s="66">
        <f t="shared" si="3"/>
        <v>31.602869296384849</v>
      </c>
      <c r="D115" s="66">
        <f t="shared" si="4"/>
        <v>211.05231941432902</v>
      </c>
      <c r="E115" s="66">
        <f t="shared" si="5"/>
        <v>4529.378075043398</v>
      </c>
    </row>
    <row r="116" spans="1:5" x14ac:dyDescent="0.25">
      <c r="A116" s="13">
        <v>101</v>
      </c>
      <c r="B116" s="66">
        <f>'izr_obroka_fun_PMT anuitetno'!$B$8</f>
        <v>242.65518871071387</v>
      </c>
      <c r="C116" s="66">
        <f t="shared" si="3"/>
        <v>30.195853833622657</v>
      </c>
      <c r="D116" s="66">
        <f t="shared" si="4"/>
        <v>212.45933487709121</v>
      </c>
      <c r="E116" s="66">
        <f t="shared" si="5"/>
        <v>4316.9187401663066</v>
      </c>
    </row>
    <row r="117" spans="1:5" x14ac:dyDescent="0.25">
      <c r="A117" s="13">
        <v>102</v>
      </c>
      <c r="B117" s="66">
        <f>'izr_obroka_fun_PMT anuitetno'!$B$8</f>
        <v>242.65518871071387</v>
      </c>
      <c r="C117" s="66">
        <f t="shared" si="3"/>
        <v>28.779458267775379</v>
      </c>
      <c r="D117" s="66">
        <f t="shared" si="4"/>
        <v>213.8757304429385</v>
      </c>
      <c r="E117" s="66">
        <f t="shared" si="5"/>
        <v>4103.0430097233684</v>
      </c>
    </row>
    <row r="118" spans="1:5" x14ac:dyDescent="0.25">
      <c r="A118" s="13">
        <v>103</v>
      </c>
      <c r="B118" s="66">
        <f>'izr_obroka_fun_PMT anuitetno'!$B$8</f>
        <v>242.65518871071387</v>
      </c>
      <c r="C118" s="66">
        <f t="shared" si="3"/>
        <v>27.353620064822458</v>
      </c>
      <c r="D118" s="66">
        <f t="shared" si="4"/>
        <v>215.30156864589142</v>
      </c>
      <c r="E118" s="66">
        <f t="shared" si="5"/>
        <v>3887.7414410774768</v>
      </c>
    </row>
    <row r="119" spans="1:5" x14ac:dyDescent="0.25">
      <c r="A119" s="13">
        <v>104</v>
      </c>
      <c r="B119" s="66">
        <f>'izr_obroka_fun_PMT anuitetno'!$B$8</f>
        <v>242.65518871071387</v>
      </c>
      <c r="C119" s="66">
        <f t="shared" si="3"/>
        <v>25.918276273849848</v>
      </c>
      <c r="D119" s="66">
        <f t="shared" si="4"/>
        <v>216.73691243686403</v>
      </c>
      <c r="E119" s="66">
        <f t="shared" si="5"/>
        <v>3671.004528640613</v>
      </c>
    </row>
    <row r="120" spans="1:5" x14ac:dyDescent="0.25">
      <c r="A120" s="13">
        <v>105</v>
      </c>
      <c r="B120" s="66">
        <f>'izr_obroka_fun_PMT anuitetno'!$B$8</f>
        <v>242.65518871071387</v>
      </c>
      <c r="C120" s="66">
        <f t="shared" si="3"/>
        <v>24.473363524270756</v>
      </c>
      <c r="D120" s="66">
        <f t="shared" si="4"/>
        <v>218.18182518644312</v>
      </c>
      <c r="E120" s="66">
        <f t="shared" si="5"/>
        <v>3452.8227034541696</v>
      </c>
    </row>
    <row r="121" spans="1:5" x14ac:dyDescent="0.25">
      <c r="A121" s="13">
        <v>106</v>
      </c>
      <c r="B121" s="66">
        <f>'izr_obroka_fun_PMT anuitetno'!$B$8</f>
        <v>242.65518871071387</v>
      </c>
      <c r="C121" s="66">
        <f t="shared" si="3"/>
        <v>23.018818023027798</v>
      </c>
      <c r="D121" s="66">
        <f t="shared" si="4"/>
        <v>219.63637068768608</v>
      </c>
      <c r="E121" s="66">
        <f t="shared" si="5"/>
        <v>3233.1863327664837</v>
      </c>
    </row>
    <row r="122" spans="1:5" x14ac:dyDescent="0.25">
      <c r="A122" s="13">
        <v>107</v>
      </c>
      <c r="B122" s="66">
        <f>'izr_obroka_fun_PMT anuitetno'!$B$8</f>
        <v>242.65518871071387</v>
      </c>
      <c r="C122" s="66">
        <f t="shared" si="3"/>
        <v>21.554575551776558</v>
      </c>
      <c r="D122" s="66">
        <f t="shared" si="4"/>
        <v>221.10061315893731</v>
      </c>
      <c r="E122" s="66">
        <f t="shared" si="5"/>
        <v>3012.0857196075463</v>
      </c>
    </row>
    <row r="123" spans="1:5" x14ac:dyDescent="0.25">
      <c r="A123" s="13">
        <v>108</v>
      </c>
      <c r="B123" s="66">
        <f>'izr_obroka_fun_PMT anuitetno'!$B$8</f>
        <v>242.65518871071387</v>
      </c>
      <c r="C123" s="66">
        <f t="shared" si="3"/>
        <v>20.080571464050308</v>
      </c>
      <c r="D123" s="66">
        <f t="shared" si="4"/>
        <v>222.57461724666356</v>
      </c>
      <c r="E123" s="66">
        <f t="shared" si="5"/>
        <v>2789.5111023608829</v>
      </c>
    </row>
    <row r="124" spans="1:5" x14ac:dyDescent="0.25">
      <c r="A124" s="13">
        <v>109</v>
      </c>
      <c r="B124" s="66">
        <f>'izr_obroka_fun_PMT anuitetno'!$B$8</f>
        <v>242.65518871071387</v>
      </c>
      <c r="C124" s="66">
        <f t="shared" si="3"/>
        <v>18.596740682405887</v>
      </c>
      <c r="D124" s="66">
        <f t="shared" si="4"/>
        <v>224.05844802830799</v>
      </c>
      <c r="E124" s="66">
        <f t="shared" si="5"/>
        <v>2565.4526543325751</v>
      </c>
    </row>
    <row r="125" spans="1:5" x14ac:dyDescent="0.25">
      <c r="A125" s="13">
        <v>110</v>
      </c>
      <c r="B125" s="66">
        <f>'izr_obroka_fun_PMT anuitetno'!$B$8</f>
        <v>242.65518871071387</v>
      </c>
      <c r="C125" s="66">
        <f t="shared" si="3"/>
        <v>17.103017695550502</v>
      </c>
      <c r="D125" s="66">
        <f t="shared" si="4"/>
        <v>225.55217101516337</v>
      </c>
      <c r="E125" s="66">
        <f t="shared" si="5"/>
        <v>2339.9004833174117</v>
      </c>
    </row>
    <row r="126" spans="1:5" x14ac:dyDescent="0.25">
      <c r="A126" s="13">
        <v>111</v>
      </c>
      <c r="B126" s="66">
        <f>'izr_obroka_fun_PMT anuitetno'!$B$8</f>
        <v>242.65518871071387</v>
      </c>
      <c r="C126" s="66">
        <f t="shared" si="3"/>
        <v>15.599336555449412</v>
      </c>
      <c r="D126" s="66">
        <f t="shared" si="4"/>
        <v>227.05585215526446</v>
      </c>
      <c r="E126" s="66">
        <f t="shared" si="5"/>
        <v>2112.8446311621474</v>
      </c>
    </row>
    <row r="127" spans="1:5" x14ac:dyDescent="0.25">
      <c r="A127" s="13">
        <v>112</v>
      </c>
      <c r="B127" s="66">
        <f>'izr_obroka_fun_PMT anuitetno'!$B$8</f>
        <v>242.65518871071387</v>
      </c>
      <c r="C127" s="66">
        <f t="shared" si="3"/>
        <v>14.085630874414317</v>
      </c>
      <c r="D127" s="66">
        <f t="shared" si="4"/>
        <v>228.56955783629957</v>
      </c>
      <c r="E127" s="66">
        <f t="shared" si="5"/>
        <v>1884.2750733258479</v>
      </c>
    </row>
    <row r="128" spans="1:5" x14ac:dyDescent="0.25">
      <c r="A128" s="13">
        <v>113</v>
      </c>
      <c r="B128" s="66">
        <f>'izr_obroka_fun_PMT anuitetno'!$B$8</f>
        <v>242.65518871071387</v>
      </c>
      <c r="C128" s="66">
        <f t="shared" si="3"/>
        <v>12.56183382217232</v>
      </c>
      <c r="D128" s="66">
        <f t="shared" si="4"/>
        <v>230.09335488854154</v>
      </c>
      <c r="E128" s="66">
        <f t="shared" si="5"/>
        <v>1654.1817184373062</v>
      </c>
    </row>
    <row r="129" spans="1:5" x14ac:dyDescent="0.25">
      <c r="A129" s="13">
        <v>114</v>
      </c>
      <c r="B129" s="66">
        <f>'izr_obroka_fun_PMT anuitetno'!$B$8</f>
        <v>242.65518871071387</v>
      </c>
      <c r="C129" s="66">
        <f t="shared" si="3"/>
        <v>11.027878122915375</v>
      </c>
      <c r="D129" s="66">
        <f t="shared" si="4"/>
        <v>231.62731058779849</v>
      </c>
      <c r="E129" s="66">
        <f t="shared" si="5"/>
        <v>1422.5544078495077</v>
      </c>
    </row>
    <row r="130" spans="1:5" x14ac:dyDescent="0.25">
      <c r="A130" s="13">
        <v>115</v>
      </c>
      <c r="B130" s="66">
        <f>'izr_obroka_fun_PMT anuitetno'!$B$8</f>
        <v>242.65518871071387</v>
      </c>
      <c r="C130" s="66">
        <f t="shared" si="3"/>
        <v>9.4836960523300515</v>
      </c>
      <c r="D130" s="66">
        <f t="shared" si="4"/>
        <v>233.17149265838381</v>
      </c>
      <c r="E130" s="66">
        <f t="shared" si="5"/>
        <v>1189.3829151911239</v>
      </c>
    </row>
    <row r="131" spans="1:5" x14ac:dyDescent="0.25">
      <c r="A131" s="13">
        <v>116</v>
      </c>
      <c r="B131" s="66">
        <f>'izr_obroka_fun_PMT anuitetno'!$B$8</f>
        <v>242.65518871071387</v>
      </c>
      <c r="C131" s="66">
        <f t="shared" si="3"/>
        <v>7.9292194346074929</v>
      </c>
      <c r="D131" s="66">
        <f t="shared" si="4"/>
        <v>234.72596927610638</v>
      </c>
      <c r="E131" s="66">
        <f t="shared" si="5"/>
        <v>954.65694591501745</v>
      </c>
    </row>
    <row r="132" spans="1:5" x14ac:dyDescent="0.25">
      <c r="A132" s="13">
        <v>117</v>
      </c>
      <c r="B132" s="66">
        <f>'izr_obroka_fun_PMT anuitetno'!$B$8</f>
        <v>242.65518871071387</v>
      </c>
      <c r="C132" s="66">
        <f t="shared" si="3"/>
        <v>6.3643796394334498</v>
      </c>
      <c r="D132" s="66">
        <f t="shared" si="4"/>
        <v>236.29080907128042</v>
      </c>
      <c r="E132" s="66">
        <f t="shared" si="5"/>
        <v>718.36613684373697</v>
      </c>
    </row>
    <row r="133" spans="1:5" x14ac:dyDescent="0.25">
      <c r="A133" s="13">
        <v>118</v>
      </c>
      <c r="B133" s="66">
        <f>'izr_obroka_fun_PMT anuitetno'!$B$8</f>
        <v>242.65518871071387</v>
      </c>
      <c r="C133" s="66">
        <f t="shared" si="3"/>
        <v>4.7891075789582471</v>
      </c>
      <c r="D133" s="66">
        <f t="shared" si="4"/>
        <v>237.86608113175564</v>
      </c>
      <c r="E133" s="66">
        <f t="shared" si="5"/>
        <v>480.5000557119813</v>
      </c>
    </row>
    <row r="134" spans="1:5" x14ac:dyDescent="0.25">
      <c r="A134" s="13">
        <v>119</v>
      </c>
      <c r="B134" s="66">
        <f>'izr_obroka_fun_PMT anuitetno'!$B$8</f>
        <v>242.65518871071387</v>
      </c>
      <c r="C134" s="66">
        <f t="shared" si="3"/>
        <v>3.2033337047465422</v>
      </c>
      <c r="D134" s="66">
        <f t="shared" si="4"/>
        <v>239.45185500596733</v>
      </c>
      <c r="E134" s="66">
        <f t="shared" si="5"/>
        <v>241.04820070601397</v>
      </c>
    </row>
    <row r="135" spans="1:5" x14ac:dyDescent="0.25">
      <c r="A135" s="13">
        <v>120</v>
      </c>
      <c r="B135" s="66">
        <f>'izr_obroka_fun_PMT anuitetno'!$B$8</f>
        <v>242.65518871071387</v>
      </c>
      <c r="C135" s="66">
        <f t="shared" si="3"/>
        <v>1.60698800470676</v>
      </c>
      <c r="D135" s="66">
        <f t="shared" si="4"/>
        <v>241.04820070600712</v>
      </c>
      <c r="E135" s="66">
        <f t="shared" si="5"/>
        <v>6.8496319727273658E-12</v>
      </c>
    </row>
    <row r="136" spans="1:5" x14ac:dyDescent="0.25">
      <c r="C136" s="71">
        <f>SUM(C16:C135)</f>
        <v>9118.6226452856645</v>
      </c>
      <c r="D136" s="71">
        <f>SUM(D16:D135)</f>
        <v>20000</v>
      </c>
      <c r="E136" s="71">
        <f>D136+C136</f>
        <v>29118.622645285664</v>
      </c>
    </row>
    <row r="137" spans="1:5" x14ac:dyDescent="0.25">
      <c r="C137" t="s">
        <v>12</v>
      </c>
      <c r="D137" t="s">
        <v>13</v>
      </c>
      <c r="E137" s="69" t="s">
        <v>1</v>
      </c>
    </row>
  </sheetData>
  <sheetProtection selectLockedCells="1"/>
  <mergeCells count="4">
    <mergeCell ref="A11:A13"/>
    <mergeCell ref="A3:F3"/>
    <mergeCell ref="A1:L1"/>
    <mergeCell ref="H2:S2"/>
  </mergeCells>
  <pageMargins left="0.7" right="0.7" top="0.75" bottom="0.75" header="0.3" footer="0.3"/>
  <pageSetup paperSize="9" orientation="portrait" horizont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35648-55AA-4C4A-A1CF-E31C3C1B65E8}">
  <sheetPr>
    <tabColor rgb="FFFF0000"/>
  </sheetPr>
  <dimension ref="A1:N137"/>
  <sheetViews>
    <sheetView zoomScale="90" zoomScaleNormal="90" workbookViewId="0">
      <selection activeCell="B5" sqref="B5"/>
    </sheetView>
  </sheetViews>
  <sheetFormatPr defaultRowHeight="15" x14ac:dyDescent="0.25"/>
  <cols>
    <col min="1" max="1" width="25.85546875" customWidth="1"/>
    <col min="2" max="2" width="16.140625" customWidth="1"/>
    <col min="3" max="3" width="14.5703125" customWidth="1"/>
    <col min="4" max="4" width="11.5703125" customWidth="1"/>
    <col min="5" max="5" width="15.85546875" customWidth="1"/>
    <col min="6" max="6" width="15" customWidth="1"/>
    <col min="7" max="7" width="12.5703125" customWidth="1"/>
    <col min="8" max="8" width="25" customWidth="1"/>
    <col min="9" max="9" width="15" customWidth="1"/>
    <col min="10" max="10" width="14.85546875" customWidth="1"/>
    <col min="11" max="11" width="12.85546875" customWidth="1"/>
    <col min="12" max="12" width="16" customWidth="1"/>
    <col min="14" max="14" width="11.5703125" customWidth="1"/>
    <col min="15" max="15" width="15.5703125" customWidth="1"/>
    <col min="16" max="16" width="10.5703125" customWidth="1"/>
    <col min="17" max="17" width="34.42578125" customWidth="1"/>
  </cols>
  <sheetData>
    <row r="1" spans="1:12" x14ac:dyDescent="0.25">
      <c r="A1" s="95" t="s">
        <v>84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3" spans="1:12" x14ac:dyDescent="0.25">
      <c r="A3" s="94" t="s">
        <v>8</v>
      </c>
      <c r="B3" s="94"/>
      <c r="C3" s="95"/>
      <c r="D3" s="95"/>
      <c r="E3" s="95"/>
      <c r="F3" s="95"/>
    </row>
    <row r="5" spans="1:12" x14ac:dyDescent="0.25">
      <c r="A5" s="59" t="s">
        <v>0</v>
      </c>
      <c r="B5" s="7">
        <v>2000</v>
      </c>
    </row>
    <row r="6" spans="1:12" x14ac:dyDescent="0.25">
      <c r="A6" s="60" t="s">
        <v>1</v>
      </c>
      <c r="B6" s="58">
        <f>C136+D136</f>
        <v>2806.6666666666679</v>
      </c>
    </row>
    <row r="7" spans="1:12" x14ac:dyDescent="0.25">
      <c r="A7" s="60" t="s">
        <v>81</v>
      </c>
      <c r="B7" s="58">
        <f>B6-B5</f>
        <v>806.66666666666788</v>
      </c>
    </row>
    <row r="8" spans="1:12" ht="30" x14ac:dyDescent="0.25">
      <c r="A8" s="59" t="s">
        <v>4</v>
      </c>
      <c r="B8" s="16">
        <f>B9/B10</f>
        <v>6.6666666666666671E-3</v>
      </c>
    </row>
    <row r="9" spans="1:12" x14ac:dyDescent="0.25">
      <c r="A9" s="59" t="s">
        <v>6</v>
      </c>
      <c r="B9" s="17">
        <v>0.08</v>
      </c>
    </row>
    <row r="10" spans="1:12" x14ac:dyDescent="0.25">
      <c r="A10" s="59" t="s">
        <v>7</v>
      </c>
      <c r="B10" s="18">
        <v>12</v>
      </c>
    </row>
    <row r="11" spans="1:12" ht="15" customHeight="1" x14ac:dyDescent="0.25">
      <c r="A11" s="91" t="s">
        <v>17</v>
      </c>
      <c r="B11" s="79">
        <v>120</v>
      </c>
    </row>
    <row r="12" spans="1:12" x14ac:dyDescent="0.25">
      <c r="A12" s="92"/>
      <c r="B12" s="80"/>
    </row>
    <row r="13" spans="1:12" x14ac:dyDescent="0.25">
      <c r="A13" s="93"/>
      <c r="B13" s="81"/>
    </row>
    <row r="14" spans="1:12" x14ac:dyDescent="0.25">
      <c r="A14" s="68"/>
      <c r="B14" s="19"/>
    </row>
    <row r="15" spans="1:12" x14ac:dyDescent="0.25">
      <c r="A15" s="59" t="s">
        <v>23</v>
      </c>
      <c r="B15" s="59" t="s">
        <v>14</v>
      </c>
      <c r="C15" s="59" t="s">
        <v>81</v>
      </c>
      <c r="D15" s="59" t="s">
        <v>13</v>
      </c>
      <c r="E15" s="59" t="s">
        <v>80</v>
      </c>
    </row>
    <row r="16" spans="1:12" x14ac:dyDescent="0.25">
      <c r="A16" s="13">
        <v>1</v>
      </c>
      <c r="B16" s="66">
        <f>C16+D16</f>
        <v>30</v>
      </c>
      <c r="C16" s="66">
        <f>$B$5*B8</f>
        <v>13.333333333333334</v>
      </c>
      <c r="D16" s="66">
        <f>$B$5/$B$11</f>
        <v>16.666666666666668</v>
      </c>
      <c r="E16" s="66">
        <f>B5-D16</f>
        <v>1983.3333333333333</v>
      </c>
      <c r="F16" s="70"/>
    </row>
    <row r="17" spans="1:14" ht="16.5" customHeight="1" x14ac:dyDescent="0.25">
      <c r="A17" s="13">
        <v>2</v>
      </c>
      <c r="B17" s="66">
        <f t="shared" ref="B17:B80" si="0">C17+D17</f>
        <v>29.888888888888893</v>
      </c>
      <c r="C17" s="66">
        <f t="shared" ref="C17:C48" si="1">E16*$B$8</f>
        <v>13.222222222222223</v>
      </c>
      <c r="D17" s="66">
        <f t="shared" ref="D17:D80" si="2">$B$5/$B$11</f>
        <v>16.666666666666668</v>
      </c>
      <c r="E17" s="66">
        <f>E16-D17</f>
        <v>1966.6666666666665</v>
      </c>
    </row>
    <row r="18" spans="1:14" x14ac:dyDescent="0.25">
      <c r="A18" s="13">
        <v>3</v>
      </c>
      <c r="B18" s="66">
        <f t="shared" si="0"/>
        <v>29.777777777777779</v>
      </c>
      <c r="C18" s="66">
        <f t="shared" si="1"/>
        <v>13.111111111111111</v>
      </c>
      <c r="D18" s="66">
        <f t="shared" si="2"/>
        <v>16.666666666666668</v>
      </c>
      <c r="E18" s="66">
        <f t="shared" ref="E18:E81" si="3">E17-D18</f>
        <v>1949.9999999999998</v>
      </c>
    </row>
    <row r="19" spans="1:14" x14ac:dyDescent="0.25">
      <c r="A19" s="13">
        <v>4</v>
      </c>
      <c r="B19" s="66">
        <f t="shared" si="0"/>
        <v>29.666666666666668</v>
      </c>
      <c r="C19" s="66">
        <f t="shared" si="1"/>
        <v>13</v>
      </c>
      <c r="D19" s="66">
        <f t="shared" si="2"/>
        <v>16.666666666666668</v>
      </c>
      <c r="E19" s="66">
        <f t="shared" si="3"/>
        <v>1933.333333333333</v>
      </c>
    </row>
    <row r="20" spans="1:14" x14ac:dyDescent="0.25">
      <c r="A20" s="13">
        <v>5</v>
      </c>
      <c r="B20" s="66">
        <f t="shared" si="0"/>
        <v>29.555555555555557</v>
      </c>
      <c r="C20" s="66">
        <f t="shared" si="1"/>
        <v>12.888888888888888</v>
      </c>
      <c r="D20" s="66">
        <f t="shared" si="2"/>
        <v>16.666666666666668</v>
      </c>
      <c r="E20" s="66">
        <f t="shared" si="3"/>
        <v>1916.6666666666663</v>
      </c>
    </row>
    <row r="21" spans="1:14" x14ac:dyDescent="0.25">
      <c r="A21" s="13">
        <v>6</v>
      </c>
      <c r="B21" s="66">
        <f t="shared" si="0"/>
        <v>29.444444444444443</v>
      </c>
      <c r="C21" s="66">
        <f t="shared" si="1"/>
        <v>12.777777777777777</v>
      </c>
      <c r="D21" s="66">
        <f t="shared" si="2"/>
        <v>16.666666666666668</v>
      </c>
      <c r="E21" s="66">
        <f t="shared" si="3"/>
        <v>1899.9999999999995</v>
      </c>
      <c r="N21" s="64"/>
    </row>
    <row r="22" spans="1:14" x14ac:dyDescent="0.25">
      <c r="A22" s="13">
        <v>7</v>
      </c>
      <c r="B22" s="66">
        <f t="shared" si="0"/>
        <v>29.333333333333332</v>
      </c>
      <c r="C22" s="66">
        <f t="shared" si="1"/>
        <v>12.666666666666664</v>
      </c>
      <c r="D22" s="66">
        <f t="shared" si="2"/>
        <v>16.666666666666668</v>
      </c>
      <c r="E22" s="66">
        <f t="shared" si="3"/>
        <v>1883.3333333333328</v>
      </c>
      <c r="N22" s="64"/>
    </row>
    <row r="23" spans="1:14" x14ac:dyDescent="0.25">
      <c r="A23" s="13">
        <v>8</v>
      </c>
      <c r="B23" s="66">
        <f t="shared" si="0"/>
        <v>29.222222222222221</v>
      </c>
      <c r="C23" s="66">
        <f t="shared" si="1"/>
        <v>12.555555555555554</v>
      </c>
      <c r="D23" s="66">
        <f t="shared" si="2"/>
        <v>16.666666666666668</v>
      </c>
      <c r="E23" s="66">
        <f t="shared" si="3"/>
        <v>1866.6666666666661</v>
      </c>
      <c r="N23" s="64"/>
    </row>
    <row r="24" spans="1:14" x14ac:dyDescent="0.25">
      <c r="A24" s="13">
        <v>9</v>
      </c>
      <c r="B24" s="66">
        <f t="shared" si="0"/>
        <v>29.111111111111107</v>
      </c>
      <c r="C24" s="66">
        <f t="shared" si="1"/>
        <v>12.444444444444441</v>
      </c>
      <c r="D24" s="66">
        <f t="shared" si="2"/>
        <v>16.666666666666668</v>
      </c>
      <c r="E24" s="66">
        <f t="shared" si="3"/>
        <v>1849.9999999999993</v>
      </c>
      <c r="N24" s="64"/>
    </row>
    <row r="25" spans="1:14" x14ac:dyDescent="0.25">
      <c r="A25" s="13">
        <v>10</v>
      </c>
      <c r="B25" s="66">
        <f t="shared" si="0"/>
        <v>29</v>
      </c>
      <c r="C25" s="66">
        <f t="shared" si="1"/>
        <v>12.33333333333333</v>
      </c>
      <c r="D25" s="66">
        <f t="shared" si="2"/>
        <v>16.666666666666668</v>
      </c>
      <c r="E25" s="66">
        <f t="shared" si="3"/>
        <v>1833.3333333333326</v>
      </c>
      <c r="N25" s="64"/>
    </row>
    <row r="26" spans="1:14" x14ac:dyDescent="0.25">
      <c r="A26" s="13">
        <v>11</v>
      </c>
      <c r="B26" s="66">
        <f t="shared" si="0"/>
        <v>28.888888888888886</v>
      </c>
      <c r="C26" s="66">
        <f t="shared" si="1"/>
        <v>12.222222222222218</v>
      </c>
      <c r="D26" s="66">
        <f t="shared" si="2"/>
        <v>16.666666666666668</v>
      </c>
      <c r="E26" s="66">
        <f t="shared" si="3"/>
        <v>1816.6666666666658</v>
      </c>
      <c r="N26" s="64"/>
    </row>
    <row r="27" spans="1:14" x14ac:dyDescent="0.25">
      <c r="A27" s="13">
        <v>12</v>
      </c>
      <c r="B27" s="66">
        <f t="shared" si="0"/>
        <v>28.777777777777775</v>
      </c>
      <c r="C27" s="66">
        <f t="shared" si="1"/>
        <v>12.111111111111107</v>
      </c>
      <c r="D27" s="66">
        <f t="shared" si="2"/>
        <v>16.666666666666668</v>
      </c>
      <c r="E27" s="66">
        <f t="shared" si="3"/>
        <v>1799.9999999999991</v>
      </c>
      <c r="N27" s="64"/>
    </row>
    <row r="28" spans="1:14" x14ac:dyDescent="0.25">
      <c r="A28" s="13">
        <v>13</v>
      </c>
      <c r="B28" s="66">
        <f t="shared" si="0"/>
        <v>28.666666666666664</v>
      </c>
      <c r="C28" s="66">
        <f t="shared" si="1"/>
        <v>11.999999999999995</v>
      </c>
      <c r="D28" s="66">
        <f t="shared" si="2"/>
        <v>16.666666666666668</v>
      </c>
      <c r="E28" s="66">
        <f t="shared" si="3"/>
        <v>1783.3333333333323</v>
      </c>
      <c r="N28" s="64"/>
    </row>
    <row r="29" spans="1:14" x14ac:dyDescent="0.25">
      <c r="A29" s="13">
        <v>14</v>
      </c>
      <c r="B29" s="66">
        <f t="shared" si="0"/>
        <v>28.55555555555555</v>
      </c>
      <c r="C29" s="66">
        <f t="shared" si="1"/>
        <v>11.888888888888884</v>
      </c>
      <c r="D29" s="66">
        <f t="shared" si="2"/>
        <v>16.666666666666668</v>
      </c>
      <c r="E29" s="66">
        <f t="shared" si="3"/>
        <v>1766.6666666666656</v>
      </c>
      <c r="N29" s="64"/>
    </row>
    <row r="30" spans="1:14" x14ac:dyDescent="0.25">
      <c r="A30" s="13">
        <v>15</v>
      </c>
      <c r="B30" s="66">
        <f t="shared" si="0"/>
        <v>28.444444444444439</v>
      </c>
      <c r="C30" s="66">
        <f t="shared" si="1"/>
        <v>11.777777777777771</v>
      </c>
      <c r="D30" s="66">
        <f t="shared" si="2"/>
        <v>16.666666666666668</v>
      </c>
      <c r="E30" s="66">
        <f t="shared" si="3"/>
        <v>1749.9999999999989</v>
      </c>
      <c r="N30" s="64"/>
    </row>
    <row r="31" spans="1:14" x14ac:dyDescent="0.25">
      <c r="A31" s="13">
        <v>16</v>
      </c>
      <c r="B31" s="66">
        <f t="shared" si="0"/>
        <v>28.333333333333329</v>
      </c>
      <c r="C31" s="66">
        <f t="shared" si="1"/>
        <v>11.666666666666659</v>
      </c>
      <c r="D31" s="66">
        <f t="shared" si="2"/>
        <v>16.666666666666668</v>
      </c>
      <c r="E31" s="66">
        <f t="shared" si="3"/>
        <v>1733.3333333333321</v>
      </c>
      <c r="N31" s="64"/>
    </row>
    <row r="32" spans="1:14" x14ac:dyDescent="0.25">
      <c r="A32" s="13">
        <v>17</v>
      </c>
      <c r="B32" s="66">
        <f t="shared" si="0"/>
        <v>28.222222222222214</v>
      </c>
      <c r="C32" s="66">
        <f t="shared" si="1"/>
        <v>11.555555555555548</v>
      </c>
      <c r="D32" s="66">
        <f t="shared" si="2"/>
        <v>16.666666666666668</v>
      </c>
      <c r="E32" s="66">
        <f t="shared" si="3"/>
        <v>1716.6666666666654</v>
      </c>
      <c r="N32" s="64"/>
    </row>
    <row r="33" spans="1:5" x14ac:dyDescent="0.25">
      <c r="A33" s="13">
        <v>18</v>
      </c>
      <c r="B33" s="66">
        <f t="shared" si="0"/>
        <v>28.111111111111104</v>
      </c>
      <c r="C33" s="66">
        <f t="shared" si="1"/>
        <v>11.444444444444436</v>
      </c>
      <c r="D33" s="66">
        <f t="shared" si="2"/>
        <v>16.666666666666668</v>
      </c>
      <c r="E33" s="66">
        <f t="shared" si="3"/>
        <v>1699.9999999999986</v>
      </c>
    </row>
    <row r="34" spans="1:5" x14ac:dyDescent="0.25">
      <c r="A34" s="13">
        <v>19</v>
      </c>
      <c r="B34" s="66">
        <f t="shared" si="0"/>
        <v>27.999999999999993</v>
      </c>
      <c r="C34" s="66">
        <f t="shared" si="1"/>
        <v>11.333333333333325</v>
      </c>
      <c r="D34" s="66">
        <f t="shared" si="2"/>
        <v>16.666666666666668</v>
      </c>
      <c r="E34" s="66">
        <f t="shared" si="3"/>
        <v>1683.3333333333319</v>
      </c>
    </row>
    <row r="35" spans="1:5" x14ac:dyDescent="0.25">
      <c r="A35" s="13">
        <v>20</v>
      </c>
      <c r="B35" s="66">
        <f t="shared" si="0"/>
        <v>27.888888888888879</v>
      </c>
      <c r="C35" s="66">
        <f t="shared" si="1"/>
        <v>11.222222222222213</v>
      </c>
      <c r="D35" s="66">
        <f t="shared" si="2"/>
        <v>16.666666666666668</v>
      </c>
      <c r="E35" s="66">
        <f t="shared" si="3"/>
        <v>1666.6666666666652</v>
      </c>
    </row>
    <row r="36" spans="1:5" x14ac:dyDescent="0.25">
      <c r="A36" s="13">
        <v>21</v>
      </c>
      <c r="B36" s="66">
        <f t="shared" si="0"/>
        <v>27.777777777777771</v>
      </c>
      <c r="C36" s="66">
        <f t="shared" si="1"/>
        <v>11.111111111111102</v>
      </c>
      <c r="D36" s="66">
        <f t="shared" si="2"/>
        <v>16.666666666666668</v>
      </c>
      <c r="E36" s="66">
        <f t="shared" si="3"/>
        <v>1649.9999999999984</v>
      </c>
    </row>
    <row r="37" spans="1:5" x14ac:dyDescent="0.25">
      <c r="A37" s="13">
        <v>22</v>
      </c>
      <c r="B37" s="66">
        <f t="shared" si="0"/>
        <v>27.666666666666657</v>
      </c>
      <c r="C37" s="66">
        <f t="shared" si="1"/>
        <v>10.999999999999989</v>
      </c>
      <c r="D37" s="66">
        <f t="shared" si="2"/>
        <v>16.666666666666668</v>
      </c>
      <c r="E37" s="66">
        <f t="shared" si="3"/>
        <v>1633.3333333333317</v>
      </c>
    </row>
    <row r="38" spans="1:5" x14ac:dyDescent="0.25">
      <c r="A38" s="13">
        <v>23</v>
      </c>
      <c r="B38" s="66">
        <f t="shared" si="0"/>
        <v>27.555555555555546</v>
      </c>
      <c r="C38" s="66">
        <f t="shared" si="1"/>
        <v>10.888888888888879</v>
      </c>
      <c r="D38" s="66">
        <f t="shared" si="2"/>
        <v>16.666666666666668</v>
      </c>
      <c r="E38" s="66">
        <f t="shared" si="3"/>
        <v>1616.6666666666649</v>
      </c>
    </row>
    <row r="39" spans="1:5" x14ac:dyDescent="0.25">
      <c r="A39" s="13">
        <v>24</v>
      </c>
      <c r="B39" s="66">
        <f t="shared" si="0"/>
        <v>27.444444444444436</v>
      </c>
      <c r="C39" s="66">
        <f t="shared" si="1"/>
        <v>10.777777777777766</v>
      </c>
      <c r="D39" s="66">
        <f t="shared" si="2"/>
        <v>16.666666666666668</v>
      </c>
      <c r="E39" s="66">
        <f t="shared" si="3"/>
        <v>1599.9999999999982</v>
      </c>
    </row>
    <row r="40" spans="1:5" x14ac:dyDescent="0.25">
      <c r="A40" s="13">
        <v>25</v>
      </c>
      <c r="B40" s="66">
        <f t="shared" si="0"/>
        <v>27.333333333333321</v>
      </c>
      <c r="C40" s="66">
        <f t="shared" si="1"/>
        <v>10.666666666666655</v>
      </c>
      <c r="D40" s="66">
        <f t="shared" si="2"/>
        <v>16.666666666666668</v>
      </c>
      <c r="E40" s="66">
        <f t="shared" si="3"/>
        <v>1583.3333333333314</v>
      </c>
    </row>
    <row r="41" spans="1:5" x14ac:dyDescent="0.25">
      <c r="A41" s="13">
        <v>26</v>
      </c>
      <c r="B41" s="66">
        <f t="shared" si="0"/>
        <v>27.222222222222211</v>
      </c>
      <c r="C41" s="66">
        <f t="shared" si="1"/>
        <v>10.555555555555543</v>
      </c>
      <c r="D41" s="66">
        <f t="shared" si="2"/>
        <v>16.666666666666668</v>
      </c>
      <c r="E41" s="66">
        <f t="shared" si="3"/>
        <v>1566.6666666666647</v>
      </c>
    </row>
    <row r="42" spans="1:5" x14ac:dyDescent="0.25">
      <c r="A42" s="13">
        <v>27</v>
      </c>
      <c r="B42" s="66">
        <f t="shared" si="0"/>
        <v>27.1111111111111</v>
      </c>
      <c r="C42" s="66">
        <f t="shared" si="1"/>
        <v>10.444444444444432</v>
      </c>
      <c r="D42" s="66">
        <f t="shared" si="2"/>
        <v>16.666666666666668</v>
      </c>
      <c r="E42" s="66">
        <f t="shared" si="3"/>
        <v>1549.999999999998</v>
      </c>
    </row>
    <row r="43" spans="1:5" x14ac:dyDescent="0.25">
      <c r="A43" s="13">
        <v>28</v>
      </c>
      <c r="B43" s="66">
        <f t="shared" si="0"/>
        <v>26.999999999999986</v>
      </c>
      <c r="C43" s="66">
        <f t="shared" si="1"/>
        <v>10.33333333333332</v>
      </c>
      <c r="D43" s="66">
        <f t="shared" si="2"/>
        <v>16.666666666666668</v>
      </c>
      <c r="E43" s="66">
        <f t="shared" si="3"/>
        <v>1533.3333333333312</v>
      </c>
    </row>
    <row r="44" spans="1:5" x14ac:dyDescent="0.25">
      <c r="A44" s="13">
        <v>29</v>
      </c>
      <c r="B44" s="66">
        <f t="shared" si="0"/>
        <v>26.888888888888879</v>
      </c>
      <c r="C44" s="66">
        <f t="shared" si="1"/>
        <v>10.222222222222209</v>
      </c>
      <c r="D44" s="66">
        <f t="shared" si="2"/>
        <v>16.666666666666668</v>
      </c>
      <c r="E44" s="66">
        <f t="shared" si="3"/>
        <v>1516.6666666666645</v>
      </c>
    </row>
    <row r="45" spans="1:5" x14ac:dyDescent="0.25">
      <c r="A45" s="13">
        <v>30</v>
      </c>
      <c r="B45" s="66">
        <f t="shared" si="0"/>
        <v>26.777777777777764</v>
      </c>
      <c r="C45" s="66">
        <f t="shared" si="1"/>
        <v>10.111111111111097</v>
      </c>
      <c r="D45" s="66">
        <f t="shared" si="2"/>
        <v>16.666666666666668</v>
      </c>
      <c r="E45" s="66">
        <f t="shared" si="3"/>
        <v>1499.9999999999977</v>
      </c>
    </row>
    <row r="46" spans="1:5" x14ac:dyDescent="0.25">
      <c r="A46" s="13">
        <v>31</v>
      </c>
      <c r="B46" s="66">
        <f t="shared" si="0"/>
        <v>26.666666666666654</v>
      </c>
      <c r="C46" s="66">
        <f t="shared" si="1"/>
        <v>9.9999999999999858</v>
      </c>
      <c r="D46" s="66">
        <f t="shared" si="2"/>
        <v>16.666666666666668</v>
      </c>
      <c r="E46" s="66">
        <f t="shared" si="3"/>
        <v>1483.333333333331</v>
      </c>
    </row>
    <row r="47" spans="1:5" x14ac:dyDescent="0.25">
      <c r="A47" s="13">
        <v>32</v>
      </c>
      <c r="B47" s="66">
        <f>C47+D47</f>
        <v>26.555555555555543</v>
      </c>
      <c r="C47" s="66">
        <f t="shared" si="1"/>
        <v>9.8888888888888733</v>
      </c>
      <c r="D47" s="66">
        <f t="shared" si="2"/>
        <v>16.666666666666668</v>
      </c>
      <c r="E47" s="66">
        <f t="shared" si="3"/>
        <v>1466.6666666666642</v>
      </c>
    </row>
    <row r="48" spans="1:5" x14ac:dyDescent="0.25">
      <c r="A48" s="13">
        <v>33</v>
      </c>
      <c r="B48" s="66">
        <f t="shared" si="0"/>
        <v>26.444444444444429</v>
      </c>
      <c r="C48" s="66">
        <f t="shared" si="1"/>
        <v>9.7777777777777626</v>
      </c>
      <c r="D48" s="66">
        <f t="shared" si="2"/>
        <v>16.666666666666668</v>
      </c>
      <c r="E48" s="66">
        <f t="shared" si="3"/>
        <v>1449.9999999999975</v>
      </c>
    </row>
    <row r="49" spans="1:5" x14ac:dyDescent="0.25">
      <c r="A49" s="13">
        <v>34</v>
      </c>
      <c r="B49" s="66">
        <f t="shared" si="0"/>
        <v>26.333333333333318</v>
      </c>
      <c r="C49" s="66">
        <f t="shared" ref="C49:C80" si="4">E48*$B$8</f>
        <v>9.6666666666666501</v>
      </c>
      <c r="D49" s="66">
        <f t="shared" si="2"/>
        <v>16.666666666666668</v>
      </c>
      <c r="E49" s="66">
        <f t="shared" si="3"/>
        <v>1433.3333333333308</v>
      </c>
    </row>
    <row r="50" spans="1:5" x14ac:dyDescent="0.25">
      <c r="A50" s="13">
        <v>35</v>
      </c>
      <c r="B50" s="66">
        <f t="shared" si="0"/>
        <v>26.222222222222207</v>
      </c>
      <c r="C50" s="66">
        <f t="shared" si="4"/>
        <v>9.5555555555555394</v>
      </c>
      <c r="D50" s="66">
        <f t="shared" si="2"/>
        <v>16.666666666666668</v>
      </c>
      <c r="E50" s="66">
        <f t="shared" si="3"/>
        <v>1416.666666666664</v>
      </c>
    </row>
    <row r="51" spans="1:5" x14ac:dyDescent="0.25">
      <c r="A51" s="13">
        <v>36</v>
      </c>
      <c r="B51" s="66">
        <f t="shared" si="0"/>
        <v>26.111111111111093</v>
      </c>
      <c r="C51" s="66">
        <f t="shared" si="4"/>
        <v>9.4444444444444269</v>
      </c>
      <c r="D51" s="66">
        <f t="shared" si="2"/>
        <v>16.666666666666668</v>
      </c>
      <c r="E51" s="66">
        <f t="shared" si="3"/>
        <v>1399.9999999999973</v>
      </c>
    </row>
    <row r="52" spans="1:5" x14ac:dyDescent="0.25">
      <c r="A52" s="13">
        <v>37</v>
      </c>
      <c r="B52" s="66">
        <f t="shared" si="0"/>
        <v>25.999999999999986</v>
      </c>
      <c r="C52" s="66">
        <f t="shared" si="4"/>
        <v>9.3333333333333162</v>
      </c>
      <c r="D52" s="66">
        <f t="shared" si="2"/>
        <v>16.666666666666668</v>
      </c>
      <c r="E52" s="66">
        <f t="shared" si="3"/>
        <v>1383.3333333333305</v>
      </c>
    </row>
    <row r="53" spans="1:5" x14ac:dyDescent="0.25">
      <c r="A53" s="13">
        <v>38</v>
      </c>
      <c r="B53" s="66">
        <f t="shared" si="0"/>
        <v>25.888888888888872</v>
      </c>
      <c r="C53" s="66">
        <f t="shared" si="4"/>
        <v>9.2222222222222037</v>
      </c>
      <c r="D53" s="66">
        <f t="shared" si="2"/>
        <v>16.666666666666668</v>
      </c>
      <c r="E53" s="66">
        <f t="shared" si="3"/>
        <v>1366.6666666666638</v>
      </c>
    </row>
    <row r="54" spans="1:5" x14ac:dyDescent="0.25">
      <c r="A54" s="13">
        <v>39</v>
      </c>
      <c r="B54" s="66">
        <f t="shared" si="0"/>
        <v>25.777777777777761</v>
      </c>
      <c r="C54" s="66">
        <f t="shared" si="4"/>
        <v>9.111111111111093</v>
      </c>
      <c r="D54" s="66">
        <f t="shared" si="2"/>
        <v>16.666666666666668</v>
      </c>
      <c r="E54" s="66">
        <f t="shared" si="3"/>
        <v>1349.999999999997</v>
      </c>
    </row>
    <row r="55" spans="1:5" x14ac:dyDescent="0.25">
      <c r="A55" s="13">
        <v>40</v>
      </c>
      <c r="B55" s="66">
        <f t="shared" si="0"/>
        <v>25.66666666666665</v>
      </c>
      <c r="C55" s="66">
        <f t="shared" si="4"/>
        <v>8.9999999999999805</v>
      </c>
      <c r="D55" s="66">
        <f t="shared" si="2"/>
        <v>16.666666666666668</v>
      </c>
      <c r="E55" s="66">
        <f t="shared" si="3"/>
        <v>1333.3333333333303</v>
      </c>
    </row>
    <row r="56" spans="1:5" x14ac:dyDescent="0.25">
      <c r="A56" s="13">
        <v>41</v>
      </c>
      <c r="B56" s="66">
        <f t="shared" si="0"/>
        <v>25.555555555555536</v>
      </c>
      <c r="C56" s="66">
        <f t="shared" si="4"/>
        <v>8.8888888888888697</v>
      </c>
      <c r="D56" s="66">
        <f t="shared" si="2"/>
        <v>16.666666666666668</v>
      </c>
      <c r="E56" s="66">
        <f t="shared" si="3"/>
        <v>1316.6666666666636</v>
      </c>
    </row>
    <row r="57" spans="1:5" x14ac:dyDescent="0.25">
      <c r="A57" s="13">
        <v>42</v>
      </c>
      <c r="B57" s="66">
        <f t="shared" si="0"/>
        <v>25.444444444444425</v>
      </c>
      <c r="C57" s="66">
        <f t="shared" si="4"/>
        <v>8.7777777777777573</v>
      </c>
      <c r="D57" s="66">
        <f t="shared" si="2"/>
        <v>16.666666666666668</v>
      </c>
      <c r="E57" s="66">
        <f t="shared" si="3"/>
        <v>1299.9999999999968</v>
      </c>
    </row>
    <row r="58" spans="1:5" x14ac:dyDescent="0.25">
      <c r="A58" s="13">
        <v>43</v>
      </c>
      <c r="B58" s="66">
        <f t="shared" si="0"/>
        <v>25.333333333333314</v>
      </c>
      <c r="C58" s="66">
        <f t="shared" si="4"/>
        <v>8.6666666666666465</v>
      </c>
      <c r="D58" s="66">
        <f t="shared" si="2"/>
        <v>16.666666666666668</v>
      </c>
      <c r="E58" s="66">
        <f t="shared" si="3"/>
        <v>1283.3333333333301</v>
      </c>
    </row>
    <row r="59" spans="1:5" x14ac:dyDescent="0.25">
      <c r="A59" s="13">
        <v>44</v>
      </c>
      <c r="B59" s="66">
        <f t="shared" si="0"/>
        <v>25.2222222222222</v>
      </c>
      <c r="C59" s="66">
        <f t="shared" si="4"/>
        <v>8.555555555555534</v>
      </c>
      <c r="D59" s="66">
        <f t="shared" si="2"/>
        <v>16.666666666666668</v>
      </c>
      <c r="E59" s="66">
        <f t="shared" si="3"/>
        <v>1266.6666666666633</v>
      </c>
    </row>
    <row r="60" spans="1:5" x14ac:dyDescent="0.25">
      <c r="A60" s="13">
        <v>45</v>
      </c>
      <c r="B60" s="66">
        <f t="shared" si="0"/>
        <v>25.111111111111093</v>
      </c>
      <c r="C60" s="66">
        <f t="shared" si="4"/>
        <v>8.4444444444444233</v>
      </c>
      <c r="D60" s="66">
        <f t="shared" si="2"/>
        <v>16.666666666666668</v>
      </c>
      <c r="E60" s="66">
        <f t="shared" si="3"/>
        <v>1249.9999999999966</v>
      </c>
    </row>
    <row r="61" spans="1:5" x14ac:dyDescent="0.25">
      <c r="A61" s="13">
        <v>46</v>
      </c>
      <c r="B61" s="66">
        <f t="shared" si="0"/>
        <v>24.999999999999979</v>
      </c>
      <c r="C61" s="66">
        <f t="shared" si="4"/>
        <v>8.3333333333333108</v>
      </c>
      <c r="D61" s="66">
        <f t="shared" si="2"/>
        <v>16.666666666666668</v>
      </c>
      <c r="E61" s="66">
        <f t="shared" si="3"/>
        <v>1233.3333333333298</v>
      </c>
    </row>
    <row r="62" spans="1:5" x14ac:dyDescent="0.25">
      <c r="A62" s="13">
        <v>47</v>
      </c>
      <c r="B62" s="66">
        <f t="shared" si="0"/>
        <v>24.888888888888868</v>
      </c>
      <c r="C62" s="66">
        <f t="shared" si="4"/>
        <v>8.2222222222222001</v>
      </c>
      <c r="D62" s="66">
        <f t="shared" si="2"/>
        <v>16.666666666666668</v>
      </c>
      <c r="E62" s="66">
        <f t="shared" si="3"/>
        <v>1216.6666666666631</v>
      </c>
    </row>
    <row r="63" spans="1:5" x14ac:dyDescent="0.25">
      <c r="A63" s="13">
        <v>48</v>
      </c>
      <c r="B63" s="66">
        <f t="shared" si="0"/>
        <v>24.777777777777757</v>
      </c>
      <c r="C63" s="66">
        <f t="shared" si="4"/>
        <v>8.1111111111110876</v>
      </c>
      <c r="D63" s="66">
        <f t="shared" si="2"/>
        <v>16.666666666666668</v>
      </c>
      <c r="E63" s="66">
        <f t="shared" si="3"/>
        <v>1199.9999999999964</v>
      </c>
    </row>
    <row r="64" spans="1:5" x14ac:dyDescent="0.25">
      <c r="A64" s="13">
        <v>49</v>
      </c>
      <c r="B64" s="66">
        <f t="shared" si="0"/>
        <v>24.666666666666643</v>
      </c>
      <c r="C64" s="66">
        <f t="shared" si="4"/>
        <v>7.999999999999976</v>
      </c>
      <c r="D64" s="66">
        <f t="shared" si="2"/>
        <v>16.666666666666668</v>
      </c>
      <c r="E64" s="66">
        <f t="shared" si="3"/>
        <v>1183.3333333333296</v>
      </c>
    </row>
    <row r="65" spans="1:5" x14ac:dyDescent="0.25">
      <c r="A65" s="13">
        <v>50</v>
      </c>
      <c r="B65" s="66">
        <f t="shared" si="0"/>
        <v>24.555555555555532</v>
      </c>
      <c r="C65" s="66">
        <f t="shared" si="4"/>
        <v>7.8888888888888644</v>
      </c>
      <c r="D65" s="66">
        <f t="shared" si="2"/>
        <v>16.666666666666668</v>
      </c>
      <c r="E65" s="66">
        <f t="shared" si="3"/>
        <v>1166.6666666666629</v>
      </c>
    </row>
    <row r="66" spans="1:5" x14ac:dyDescent="0.25">
      <c r="A66" s="13">
        <v>51</v>
      </c>
      <c r="B66" s="66">
        <f t="shared" si="0"/>
        <v>24.444444444444422</v>
      </c>
      <c r="C66" s="66">
        <f t="shared" si="4"/>
        <v>7.7777777777777528</v>
      </c>
      <c r="D66" s="66">
        <f t="shared" si="2"/>
        <v>16.666666666666668</v>
      </c>
      <c r="E66" s="66">
        <f t="shared" si="3"/>
        <v>1149.9999999999961</v>
      </c>
    </row>
    <row r="67" spans="1:5" x14ac:dyDescent="0.25">
      <c r="A67" s="13">
        <v>52</v>
      </c>
      <c r="B67" s="66">
        <f t="shared" si="0"/>
        <v>24.333333333333307</v>
      </c>
      <c r="C67" s="66">
        <f t="shared" si="4"/>
        <v>7.6666666666666412</v>
      </c>
      <c r="D67" s="66">
        <f t="shared" si="2"/>
        <v>16.666666666666668</v>
      </c>
      <c r="E67" s="66">
        <f t="shared" si="3"/>
        <v>1133.3333333333294</v>
      </c>
    </row>
    <row r="68" spans="1:5" x14ac:dyDescent="0.25">
      <c r="A68" s="13">
        <v>53</v>
      </c>
      <c r="B68" s="66">
        <f t="shared" si="0"/>
        <v>24.222222222222197</v>
      </c>
      <c r="C68" s="66">
        <f t="shared" si="4"/>
        <v>7.5555555555555296</v>
      </c>
      <c r="D68" s="66">
        <f t="shared" si="2"/>
        <v>16.666666666666668</v>
      </c>
      <c r="E68" s="66">
        <f t="shared" si="3"/>
        <v>1116.6666666666626</v>
      </c>
    </row>
    <row r="69" spans="1:5" x14ac:dyDescent="0.25">
      <c r="A69" s="13">
        <v>54</v>
      </c>
      <c r="B69" s="66">
        <f t="shared" si="0"/>
        <v>24.111111111111086</v>
      </c>
      <c r="C69" s="66">
        <f t="shared" si="4"/>
        <v>7.444444444444418</v>
      </c>
      <c r="D69" s="66">
        <f t="shared" si="2"/>
        <v>16.666666666666668</v>
      </c>
      <c r="E69" s="66">
        <f t="shared" si="3"/>
        <v>1099.9999999999959</v>
      </c>
    </row>
    <row r="70" spans="1:5" x14ac:dyDescent="0.25">
      <c r="A70" s="13">
        <v>55</v>
      </c>
      <c r="B70" s="66">
        <f t="shared" si="0"/>
        <v>23.999999999999975</v>
      </c>
      <c r="C70" s="66">
        <f t="shared" si="4"/>
        <v>7.3333333333333064</v>
      </c>
      <c r="D70" s="66">
        <f t="shared" si="2"/>
        <v>16.666666666666668</v>
      </c>
      <c r="E70" s="66">
        <f t="shared" si="3"/>
        <v>1083.3333333333292</v>
      </c>
    </row>
    <row r="71" spans="1:5" x14ac:dyDescent="0.25">
      <c r="A71" s="13">
        <v>56</v>
      </c>
      <c r="B71" s="66">
        <f t="shared" si="0"/>
        <v>23.888888888888864</v>
      </c>
      <c r="C71" s="66">
        <f t="shared" si="4"/>
        <v>7.2222222222221948</v>
      </c>
      <c r="D71" s="66">
        <f t="shared" si="2"/>
        <v>16.666666666666668</v>
      </c>
      <c r="E71" s="66">
        <f t="shared" si="3"/>
        <v>1066.6666666666624</v>
      </c>
    </row>
    <row r="72" spans="1:5" x14ac:dyDescent="0.25">
      <c r="A72" s="13">
        <v>57</v>
      </c>
      <c r="B72" s="66">
        <f t="shared" si="0"/>
        <v>23.77777777777775</v>
      </c>
      <c r="C72" s="66">
        <f t="shared" si="4"/>
        <v>7.1111111111110832</v>
      </c>
      <c r="D72" s="66">
        <f t="shared" si="2"/>
        <v>16.666666666666668</v>
      </c>
      <c r="E72" s="66">
        <f t="shared" si="3"/>
        <v>1049.9999999999957</v>
      </c>
    </row>
    <row r="73" spans="1:5" x14ac:dyDescent="0.25">
      <c r="A73" s="13">
        <v>58</v>
      </c>
      <c r="B73" s="66">
        <f t="shared" si="0"/>
        <v>23.666666666666639</v>
      </c>
      <c r="C73" s="66">
        <f t="shared" si="4"/>
        <v>6.9999999999999716</v>
      </c>
      <c r="D73" s="66">
        <f t="shared" si="2"/>
        <v>16.666666666666668</v>
      </c>
      <c r="E73" s="66">
        <f t="shared" si="3"/>
        <v>1033.3333333333289</v>
      </c>
    </row>
    <row r="74" spans="1:5" x14ac:dyDescent="0.25">
      <c r="A74" s="13">
        <v>59</v>
      </c>
      <c r="B74" s="66">
        <f t="shared" si="0"/>
        <v>23.555555555555529</v>
      </c>
      <c r="C74" s="66">
        <f t="shared" si="4"/>
        <v>6.88888888888886</v>
      </c>
      <c r="D74" s="66">
        <f t="shared" si="2"/>
        <v>16.666666666666668</v>
      </c>
      <c r="E74" s="66">
        <f t="shared" si="3"/>
        <v>1016.6666666666623</v>
      </c>
    </row>
    <row r="75" spans="1:5" x14ac:dyDescent="0.25">
      <c r="A75" s="13">
        <v>60</v>
      </c>
      <c r="B75" s="66">
        <f t="shared" si="0"/>
        <v>23.444444444444418</v>
      </c>
      <c r="C75" s="66">
        <f t="shared" si="4"/>
        <v>6.7777777777777493</v>
      </c>
      <c r="D75" s="66">
        <f t="shared" si="2"/>
        <v>16.666666666666668</v>
      </c>
      <c r="E75" s="66">
        <f t="shared" si="3"/>
        <v>999.99999999999568</v>
      </c>
    </row>
    <row r="76" spans="1:5" x14ac:dyDescent="0.25">
      <c r="A76" s="13">
        <v>61</v>
      </c>
      <c r="B76" s="66">
        <f t="shared" si="0"/>
        <v>23.333333333333307</v>
      </c>
      <c r="C76" s="66">
        <f t="shared" si="4"/>
        <v>6.6666666666666385</v>
      </c>
      <c r="D76" s="66">
        <f t="shared" si="2"/>
        <v>16.666666666666668</v>
      </c>
      <c r="E76" s="66">
        <f t="shared" si="3"/>
        <v>983.33333333332905</v>
      </c>
    </row>
    <row r="77" spans="1:5" x14ac:dyDescent="0.25">
      <c r="A77" s="13">
        <v>62</v>
      </c>
      <c r="B77" s="66">
        <f t="shared" si="0"/>
        <v>23.222222222222197</v>
      </c>
      <c r="C77" s="66">
        <f t="shared" si="4"/>
        <v>6.5555555555555278</v>
      </c>
      <c r="D77" s="66">
        <f t="shared" si="2"/>
        <v>16.666666666666668</v>
      </c>
      <c r="E77" s="66">
        <f t="shared" si="3"/>
        <v>966.66666666666242</v>
      </c>
    </row>
    <row r="78" spans="1:5" x14ac:dyDescent="0.25">
      <c r="A78" s="13">
        <v>63</v>
      </c>
      <c r="B78" s="66">
        <f t="shared" si="0"/>
        <v>23.111111111111086</v>
      </c>
      <c r="C78" s="66">
        <f t="shared" si="4"/>
        <v>6.4444444444444162</v>
      </c>
      <c r="D78" s="66">
        <f t="shared" si="2"/>
        <v>16.666666666666668</v>
      </c>
      <c r="E78" s="66">
        <f t="shared" si="3"/>
        <v>949.99999999999579</v>
      </c>
    </row>
    <row r="79" spans="1:5" x14ac:dyDescent="0.25">
      <c r="A79" s="13">
        <v>64</v>
      </c>
      <c r="B79" s="66">
        <f t="shared" si="0"/>
        <v>22.999999999999972</v>
      </c>
      <c r="C79" s="66">
        <f t="shared" si="4"/>
        <v>6.3333333333333055</v>
      </c>
      <c r="D79" s="66">
        <f t="shared" si="2"/>
        <v>16.666666666666668</v>
      </c>
      <c r="E79" s="66">
        <f t="shared" si="3"/>
        <v>933.33333333332916</v>
      </c>
    </row>
    <row r="80" spans="1:5" x14ac:dyDescent="0.25">
      <c r="A80" s="13">
        <v>65</v>
      </c>
      <c r="B80" s="66">
        <f t="shared" si="0"/>
        <v>22.888888888888864</v>
      </c>
      <c r="C80" s="66">
        <f t="shared" si="4"/>
        <v>6.2222222222221948</v>
      </c>
      <c r="D80" s="66">
        <f t="shared" si="2"/>
        <v>16.666666666666668</v>
      </c>
      <c r="E80" s="66">
        <f t="shared" si="3"/>
        <v>916.66666666666254</v>
      </c>
    </row>
    <row r="81" spans="1:5" x14ac:dyDescent="0.25">
      <c r="A81" s="13">
        <v>66</v>
      </c>
      <c r="B81" s="66">
        <f t="shared" ref="B81:B135" si="5">C81+D81</f>
        <v>22.77777777777775</v>
      </c>
      <c r="C81" s="66">
        <f t="shared" ref="C81:C112" si="6">E80*$B$8</f>
        <v>6.1111111111110841</v>
      </c>
      <c r="D81" s="66">
        <f t="shared" ref="D81:D135" si="7">$B$5/$B$11</f>
        <v>16.666666666666668</v>
      </c>
      <c r="E81" s="66">
        <f t="shared" si="3"/>
        <v>899.99999999999591</v>
      </c>
    </row>
    <row r="82" spans="1:5" x14ac:dyDescent="0.25">
      <c r="A82" s="13">
        <v>67</v>
      </c>
      <c r="B82" s="66">
        <f t="shared" si="5"/>
        <v>22.666666666666643</v>
      </c>
      <c r="C82" s="66">
        <f t="shared" si="6"/>
        <v>5.9999999999999734</v>
      </c>
      <c r="D82" s="66">
        <f t="shared" si="7"/>
        <v>16.666666666666668</v>
      </c>
      <c r="E82" s="66">
        <f t="shared" ref="E82:E125" si="8">E81-D82</f>
        <v>883.33333333332928</v>
      </c>
    </row>
    <row r="83" spans="1:5" x14ac:dyDescent="0.25">
      <c r="A83" s="13">
        <v>68</v>
      </c>
      <c r="B83" s="66">
        <f t="shared" si="5"/>
        <v>22.555555555555529</v>
      </c>
      <c r="C83" s="66">
        <f t="shared" si="6"/>
        <v>5.8888888888888626</v>
      </c>
      <c r="D83" s="66">
        <f t="shared" si="7"/>
        <v>16.666666666666668</v>
      </c>
      <c r="E83" s="66">
        <f t="shared" si="8"/>
        <v>866.66666666666265</v>
      </c>
    </row>
    <row r="84" spans="1:5" x14ac:dyDescent="0.25">
      <c r="A84" s="13">
        <v>69</v>
      </c>
      <c r="B84" s="66">
        <f t="shared" si="5"/>
        <v>22.444444444444418</v>
      </c>
      <c r="C84" s="66">
        <f t="shared" si="6"/>
        <v>5.777777777777751</v>
      </c>
      <c r="D84" s="66">
        <f t="shared" si="7"/>
        <v>16.666666666666668</v>
      </c>
      <c r="E84" s="66">
        <f t="shared" si="8"/>
        <v>849.99999999999602</v>
      </c>
    </row>
    <row r="85" spans="1:5" x14ac:dyDescent="0.25">
      <c r="A85" s="13">
        <v>70</v>
      </c>
      <c r="B85" s="66">
        <f t="shared" si="5"/>
        <v>22.333333333333307</v>
      </c>
      <c r="C85" s="66">
        <f t="shared" si="6"/>
        <v>5.6666666666666403</v>
      </c>
      <c r="D85" s="66">
        <f t="shared" si="7"/>
        <v>16.666666666666668</v>
      </c>
      <c r="E85" s="66">
        <f t="shared" si="8"/>
        <v>833.33333333332939</v>
      </c>
    </row>
    <row r="86" spans="1:5" x14ac:dyDescent="0.25">
      <c r="A86" s="13">
        <v>71</v>
      </c>
      <c r="B86" s="66">
        <f t="shared" si="5"/>
        <v>22.222222222222197</v>
      </c>
      <c r="C86" s="66">
        <f t="shared" si="6"/>
        <v>5.5555555555555296</v>
      </c>
      <c r="D86" s="66">
        <f t="shared" si="7"/>
        <v>16.666666666666668</v>
      </c>
      <c r="E86" s="66">
        <f t="shared" si="8"/>
        <v>816.66666666666276</v>
      </c>
    </row>
    <row r="87" spans="1:5" x14ac:dyDescent="0.25">
      <c r="A87" s="13">
        <v>72</v>
      </c>
      <c r="B87" s="66">
        <f t="shared" si="5"/>
        <v>22.111111111111086</v>
      </c>
      <c r="C87" s="66">
        <f t="shared" si="6"/>
        <v>5.4444444444444189</v>
      </c>
      <c r="D87" s="66">
        <f t="shared" si="7"/>
        <v>16.666666666666668</v>
      </c>
      <c r="E87" s="66">
        <f t="shared" si="8"/>
        <v>799.99999999999613</v>
      </c>
    </row>
    <row r="88" spans="1:5" x14ac:dyDescent="0.25">
      <c r="A88" s="13">
        <v>73</v>
      </c>
      <c r="B88" s="66">
        <f t="shared" si="5"/>
        <v>21.999999999999975</v>
      </c>
      <c r="C88" s="66">
        <f t="shared" si="6"/>
        <v>5.3333333333333082</v>
      </c>
      <c r="D88" s="66">
        <f t="shared" si="7"/>
        <v>16.666666666666668</v>
      </c>
      <c r="E88" s="66">
        <f t="shared" si="8"/>
        <v>783.33333333332951</v>
      </c>
    </row>
    <row r="89" spans="1:5" x14ac:dyDescent="0.25">
      <c r="A89" s="13">
        <v>74</v>
      </c>
      <c r="B89" s="66">
        <f t="shared" si="5"/>
        <v>21.888888888888864</v>
      </c>
      <c r="C89" s="66">
        <f t="shared" si="6"/>
        <v>5.2222222222221975</v>
      </c>
      <c r="D89" s="66">
        <f t="shared" si="7"/>
        <v>16.666666666666668</v>
      </c>
      <c r="E89" s="66">
        <f t="shared" si="8"/>
        <v>766.66666666666288</v>
      </c>
    </row>
    <row r="90" spans="1:5" x14ac:dyDescent="0.25">
      <c r="A90" s="13">
        <v>75</v>
      </c>
      <c r="B90" s="66">
        <f t="shared" si="5"/>
        <v>21.777777777777754</v>
      </c>
      <c r="C90" s="66">
        <f t="shared" si="6"/>
        <v>5.1111111111110858</v>
      </c>
      <c r="D90" s="66">
        <f t="shared" si="7"/>
        <v>16.666666666666668</v>
      </c>
      <c r="E90" s="66">
        <f t="shared" si="8"/>
        <v>749.99999999999625</v>
      </c>
    </row>
    <row r="91" spans="1:5" x14ac:dyDescent="0.25">
      <c r="A91" s="13">
        <v>76</v>
      </c>
      <c r="B91" s="66">
        <f t="shared" si="5"/>
        <v>21.666666666666643</v>
      </c>
      <c r="C91" s="66">
        <f t="shared" si="6"/>
        <v>4.9999999999999751</v>
      </c>
      <c r="D91" s="66">
        <f t="shared" si="7"/>
        <v>16.666666666666668</v>
      </c>
      <c r="E91" s="66">
        <f t="shared" si="8"/>
        <v>733.33333333332962</v>
      </c>
    </row>
    <row r="92" spans="1:5" x14ac:dyDescent="0.25">
      <c r="A92" s="13">
        <v>77</v>
      </c>
      <c r="B92" s="66">
        <f t="shared" si="5"/>
        <v>21.555555555555532</v>
      </c>
      <c r="C92" s="66">
        <f t="shared" si="6"/>
        <v>4.8888888888888644</v>
      </c>
      <c r="D92" s="66">
        <f t="shared" si="7"/>
        <v>16.666666666666668</v>
      </c>
      <c r="E92" s="66">
        <f t="shared" si="8"/>
        <v>716.66666666666299</v>
      </c>
    </row>
    <row r="93" spans="1:5" x14ac:dyDescent="0.25">
      <c r="A93" s="13">
        <v>78</v>
      </c>
      <c r="B93" s="66">
        <f t="shared" si="5"/>
        <v>21.444444444444422</v>
      </c>
      <c r="C93" s="66">
        <f t="shared" si="6"/>
        <v>4.7777777777777537</v>
      </c>
      <c r="D93" s="66">
        <f t="shared" si="7"/>
        <v>16.666666666666668</v>
      </c>
      <c r="E93" s="66">
        <f t="shared" si="8"/>
        <v>699.99999999999636</v>
      </c>
    </row>
    <row r="94" spans="1:5" x14ac:dyDescent="0.25">
      <c r="A94" s="13">
        <v>79</v>
      </c>
      <c r="B94" s="66">
        <f t="shared" si="5"/>
        <v>21.333333333333311</v>
      </c>
      <c r="C94" s="66">
        <f t="shared" si="6"/>
        <v>4.666666666666643</v>
      </c>
      <c r="D94" s="66">
        <f t="shared" si="7"/>
        <v>16.666666666666668</v>
      </c>
      <c r="E94" s="66">
        <f t="shared" si="8"/>
        <v>683.33333333332973</v>
      </c>
    </row>
    <row r="95" spans="1:5" x14ac:dyDescent="0.25">
      <c r="A95" s="13">
        <v>80</v>
      </c>
      <c r="B95" s="66">
        <f t="shared" si="5"/>
        <v>21.2222222222222</v>
      </c>
      <c r="C95" s="66">
        <f t="shared" si="6"/>
        <v>4.5555555555555323</v>
      </c>
      <c r="D95" s="66">
        <f t="shared" si="7"/>
        <v>16.666666666666668</v>
      </c>
      <c r="E95" s="66">
        <f t="shared" si="8"/>
        <v>666.6666666666631</v>
      </c>
    </row>
    <row r="96" spans="1:5" x14ac:dyDescent="0.25">
      <c r="A96" s="13">
        <v>81</v>
      </c>
      <c r="B96" s="66">
        <f t="shared" si="5"/>
        <v>21.111111111111089</v>
      </c>
      <c r="C96" s="66">
        <f t="shared" si="6"/>
        <v>4.4444444444444207</v>
      </c>
      <c r="D96" s="66">
        <f t="shared" si="7"/>
        <v>16.666666666666668</v>
      </c>
      <c r="E96" s="66">
        <f t="shared" si="8"/>
        <v>649.99999999999648</v>
      </c>
    </row>
    <row r="97" spans="1:5" x14ac:dyDescent="0.25">
      <c r="A97" s="13">
        <v>82</v>
      </c>
      <c r="B97" s="66">
        <f t="shared" si="5"/>
        <v>20.999999999999979</v>
      </c>
      <c r="C97" s="66">
        <f t="shared" si="6"/>
        <v>4.3333333333333099</v>
      </c>
      <c r="D97" s="66">
        <f t="shared" si="7"/>
        <v>16.666666666666668</v>
      </c>
      <c r="E97" s="66">
        <f t="shared" si="8"/>
        <v>633.33333333332985</v>
      </c>
    </row>
    <row r="98" spans="1:5" x14ac:dyDescent="0.25">
      <c r="A98" s="13">
        <v>83</v>
      </c>
      <c r="B98" s="66">
        <f t="shared" si="5"/>
        <v>20.888888888888868</v>
      </c>
      <c r="C98" s="66">
        <f t="shared" si="6"/>
        <v>4.2222222222221992</v>
      </c>
      <c r="D98" s="66">
        <f t="shared" si="7"/>
        <v>16.666666666666668</v>
      </c>
      <c r="E98" s="66">
        <f t="shared" si="8"/>
        <v>616.66666666666322</v>
      </c>
    </row>
    <row r="99" spans="1:5" x14ac:dyDescent="0.25">
      <c r="A99" s="13">
        <v>84</v>
      </c>
      <c r="B99" s="66">
        <f t="shared" si="5"/>
        <v>20.777777777777757</v>
      </c>
      <c r="C99" s="66">
        <f t="shared" si="6"/>
        <v>4.1111111111110885</v>
      </c>
      <c r="D99" s="66">
        <f t="shared" si="7"/>
        <v>16.666666666666668</v>
      </c>
      <c r="E99" s="66">
        <f t="shared" si="8"/>
        <v>599.99999999999659</v>
      </c>
    </row>
    <row r="100" spans="1:5" x14ac:dyDescent="0.25">
      <c r="A100" s="13">
        <v>85</v>
      </c>
      <c r="B100" s="66">
        <f t="shared" si="5"/>
        <v>20.666666666666647</v>
      </c>
      <c r="C100" s="66">
        <f t="shared" si="6"/>
        <v>3.9999999999999774</v>
      </c>
      <c r="D100" s="66">
        <f t="shared" si="7"/>
        <v>16.666666666666668</v>
      </c>
      <c r="E100" s="66">
        <f t="shared" si="8"/>
        <v>583.33333333332996</v>
      </c>
    </row>
    <row r="101" spans="1:5" x14ac:dyDescent="0.25">
      <c r="A101" s="13">
        <v>86</v>
      </c>
      <c r="B101" s="66">
        <f t="shared" si="5"/>
        <v>20.555555555555536</v>
      </c>
      <c r="C101" s="66">
        <f t="shared" si="6"/>
        <v>3.8888888888888666</v>
      </c>
      <c r="D101" s="66">
        <f t="shared" si="7"/>
        <v>16.666666666666668</v>
      </c>
      <c r="E101" s="66">
        <f t="shared" si="8"/>
        <v>566.66666666666333</v>
      </c>
    </row>
    <row r="102" spans="1:5" x14ac:dyDescent="0.25">
      <c r="A102" s="13">
        <v>87</v>
      </c>
      <c r="B102" s="66">
        <f t="shared" si="5"/>
        <v>20.444444444444425</v>
      </c>
      <c r="C102" s="66">
        <f t="shared" si="6"/>
        <v>3.7777777777777559</v>
      </c>
      <c r="D102" s="66">
        <f t="shared" si="7"/>
        <v>16.666666666666668</v>
      </c>
      <c r="E102" s="66">
        <f t="shared" si="8"/>
        <v>549.9999999999967</v>
      </c>
    </row>
    <row r="103" spans="1:5" x14ac:dyDescent="0.25">
      <c r="A103" s="13">
        <v>88</v>
      </c>
      <c r="B103" s="66">
        <f t="shared" si="5"/>
        <v>20.333333333333314</v>
      </c>
      <c r="C103" s="66">
        <f t="shared" si="6"/>
        <v>3.6666666666666448</v>
      </c>
      <c r="D103" s="66">
        <f t="shared" si="7"/>
        <v>16.666666666666668</v>
      </c>
      <c r="E103" s="66">
        <f t="shared" si="8"/>
        <v>533.33333333333007</v>
      </c>
    </row>
    <row r="104" spans="1:5" x14ac:dyDescent="0.25">
      <c r="A104" s="13">
        <v>89</v>
      </c>
      <c r="B104" s="66">
        <f t="shared" si="5"/>
        <v>20.2222222222222</v>
      </c>
      <c r="C104" s="66">
        <f t="shared" si="6"/>
        <v>3.555555555555534</v>
      </c>
      <c r="D104" s="66">
        <f t="shared" si="7"/>
        <v>16.666666666666668</v>
      </c>
      <c r="E104" s="66">
        <f t="shared" si="8"/>
        <v>516.66666666666345</v>
      </c>
    </row>
    <row r="105" spans="1:5" x14ac:dyDescent="0.25">
      <c r="A105" s="13">
        <v>90</v>
      </c>
      <c r="B105" s="66">
        <f t="shared" si="5"/>
        <v>20.111111111111093</v>
      </c>
      <c r="C105" s="66">
        <f t="shared" si="6"/>
        <v>3.4444444444444233</v>
      </c>
      <c r="D105" s="66">
        <f t="shared" si="7"/>
        <v>16.666666666666668</v>
      </c>
      <c r="E105" s="66">
        <f t="shared" si="8"/>
        <v>499.99999999999676</v>
      </c>
    </row>
    <row r="106" spans="1:5" x14ac:dyDescent="0.25">
      <c r="A106" s="13">
        <v>91</v>
      </c>
      <c r="B106" s="66">
        <f t="shared" si="5"/>
        <v>19.999999999999979</v>
      </c>
      <c r="C106" s="66">
        <f t="shared" si="6"/>
        <v>3.3333333333333122</v>
      </c>
      <c r="D106" s="66">
        <f t="shared" si="7"/>
        <v>16.666666666666668</v>
      </c>
      <c r="E106" s="66">
        <f t="shared" si="8"/>
        <v>483.33333333333007</v>
      </c>
    </row>
    <row r="107" spans="1:5" x14ac:dyDescent="0.25">
      <c r="A107" s="13">
        <v>92</v>
      </c>
      <c r="B107" s="66">
        <f t="shared" si="5"/>
        <v>19.888888888888868</v>
      </c>
      <c r="C107" s="66">
        <f t="shared" si="6"/>
        <v>3.2222222222222006</v>
      </c>
      <c r="D107" s="66">
        <f t="shared" si="7"/>
        <v>16.666666666666668</v>
      </c>
      <c r="E107" s="66">
        <f t="shared" si="8"/>
        <v>466.66666666666339</v>
      </c>
    </row>
    <row r="108" spans="1:5" x14ac:dyDescent="0.25">
      <c r="A108" s="13">
        <v>93</v>
      </c>
      <c r="B108" s="66">
        <f t="shared" si="5"/>
        <v>19.777777777777757</v>
      </c>
      <c r="C108" s="66">
        <f t="shared" si="6"/>
        <v>3.1111111111110894</v>
      </c>
      <c r="D108" s="66">
        <f t="shared" si="7"/>
        <v>16.666666666666668</v>
      </c>
      <c r="E108" s="66">
        <f t="shared" si="8"/>
        <v>449.9999999999967</v>
      </c>
    </row>
    <row r="109" spans="1:5" x14ac:dyDescent="0.25">
      <c r="A109" s="13">
        <v>94</v>
      </c>
      <c r="B109" s="66">
        <f t="shared" si="5"/>
        <v>19.666666666666647</v>
      </c>
      <c r="C109" s="66">
        <f t="shared" si="6"/>
        <v>2.9999999999999782</v>
      </c>
      <c r="D109" s="66">
        <f t="shared" si="7"/>
        <v>16.666666666666668</v>
      </c>
      <c r="E109" s="66">
        <f t="shared" si="8"/>
        <v>433.33333333333002</v>
      </c>
    </row>
    <row r="110" spans="1:5" x14ac:dyDescent="0.25">
      <c r="A110" s="13">
        <v>95</v>
      </c>
      <c r="B110" s="66">
        <f t="shared" si="5"/>
        <v>19.555555555555536</v>
      </c>
      <c r="C110" s="66">
        <f t="shared" si="6"/>
        <v>2.8888888888888671</v>
      </c>
      <c r="D110" s="66">
        <f t="shared" si="7"/>
        <v>16.666666666666668</v>
      </c>
      <c r="E110" s="66">
        <f t="shared" si="8"/>
        <v>416.66666666666333</v>
      </c>
    </row>
    <row r="111" spans="1:5" x14ac:dyDescent="0.25">
      <c r="A111" s="13">
        <v>96</v>
      </c>
      <c r="B111" s="66">
        <f t="shared" si="5"/>
        <v>19.444444444444425</v>
      </c>
      <c r="C111" s="66">
        <f t="shared" si="6"/>
        <v>2.7777777777777559</v>
      </c>
      <c r="D111" s="66">
        <f t="shared" si="7"/>
        <v>16.666666666666668</v>
      </c>
      <c r="E111" s="66">
        <f t="shared" si="8"/>
        <v>399.99999999999665</v>
      </c>
    </row>
    <row r="112" spans="1:5" x14ac:dyDescent="0.25">
      <c r="A112" s="13">
        <v>97</v>
      </c>
      <c r="B112" s="66">
        <f t="shared" si="5"/>
        <v>19.333333333333311</v>
      </c>
      <c r="C112" s="66">
        <f t="shared" si="6"/>
        <v>2.6666666666666443</v>
      </c>
      <c r="D112" s="66">
        <f t="shared" si="7"/>
        <v>16.666666666666668</v>
      </c>
      <c r="E112" s="66">
        <f t="shared" si="8"/>
        <v>383.33333333332996</v>
      </c>
    </row>
    <row r="113" spans="1:5" x14ac:dyDescent="0.25">
      <c r="A113" s="13">
        <v>98</v>
      </c>
      <c r="B113" s="66">
        <f t="shared" si="5"/>
        <v>19.2222222222222</v>
      </c>
      <c r="C113" s="66">
        <f t="shared" ref="C113:C135" si="9">E112*$B$8</f>
        <v>2.5555555555555332</v>
      </c>
      <c r="D113" s="66">
        <f t="shared" si="7"/>
        <v>16.666666666666668</v>
      </c>
      <c r="E113" s="66">
        <f t="shared" si="8"/>
        <v>366.66666666666328</v>
      </c>
    </row>
    <row r="114" spans="1:5" x14ac:dyDescent="0.25">
      <c r="A114" s="13">
        <v>99</v>
      </c>
      <c r="B114" s="66">
        <f t="shared" si="5"/>
        <v>19.111111111111089</v>
      </c>
      <c r="C114" s="66">
        <f t="shared" si="9"/>
        <v>2.444444444444422</v>
      </c>
      <c r="D114" s="66">
        <f t="shared" si="7"/>
        <v>16.666666666666668</v>
      </c>
      <c r="E114" s="66">
        <f t="shared" si="8"/>
        <v>349.99999999999659</v>
      </c>
    </row>
    <row r="115" spans="1:5" x14ac:dyDescent="0.25">
      <c r="A115" s="13">
        <v>100</v>
      </c>
      <c r="B115" s="66">
        <f t="shared" si="5"/>
        <v>18.999999999999979</v>
      </c>
      <c r="C115" s="66">
        <f t="shared" si="9"/>
        <v>2.3333333333333108</v>
      </c>
      <c r="D115" s="66">
        <f t="shared" si="7"/>
        <v>16.666666666666668</v>
      </c>
      <c r="E115" s="66">
        <f t="shared" si="8"/>
        <v>333.3333333333299</v>
      </c>
    </row>
    <row r="116" spans="1:5" x14ac:dyDescent="0.25">
      <c r="A116" s="13">
        <v>101</v>
      </c>
      <c r="B116" s="66">
        <f t="shared" si="5"/>
        <v>18.888888888888868</v>
      </c>
      <c r="C116" s="66">
        <f t="shared" si="9"/>
        <v>2.2222222222221997</v>
      </c>
      <c r="D116" s="66">
        <f t="shared" si="7"/>
        <v>16.666666666666668</v>
      </c>
      <c r="E116" s="66">
        <f t="shared" si="8"/>
        <v>316.66666666666322</v>
      </c>
    </row>
    <row r="117" spans="1:5" x14ac:dyDescent="0.25">
      <c r="A117" s="13">
        <v>102</v>
      </c>
      <c r="B117" s="66">
        <f t="shared" si="5"/>
        <v>18.777777777777757</v>
      </c>
      <c r="C117" s="66">
        <f t="shared" si="9"/>
        <v>2.1111111111110881</v>
      </c>
      <c r="D117" s="66">
        <f t="shared" si="7"/>
        <v>16.666666666666668</v>
      </c>
      <c r="E117" s="66">
        <f t="shared" si="8"/>
        <v>299.99999999999653</v>
      </c>
    </row>
    <row r="118" spans="1:5" x14ac:dyDescent="0.25">
      <c r="A118" s="13">
        <v>103</v>
      </c>
      <c r="B118" s="66">
        <f t="shared" si="5"/>
        <v>18.666666666666643</v>
      </c>
      <c r="C118" s="66">
        <f t="shared" si="9"/>
        <v>1.9999999999999769</v>
      </c>
      <c r="D118" s="66">
        <f t="shared" si="7"/>
        <v>16.666666666666668</v>
      </c>
      <c r="E118" s="66">
        <f t="shared" si="8"/>
        <v>283.33333333332985</v>
      </c>
    </row>
    <row r="119" spans="1:5" x14ac:dyDescent="0.25">
      <c r="A119" s="13">
        <v>104</v>
      </c>
      <c r="B119" s="66">
        <f t="shared" si="5"/>
        <v>18.555555555555532</v>
      </c>
      <c r="C119" s="66">
        <f t="shared" si="9"/>
        <v>1.8888888888888657</v>
      </c>
      <c r="D119" s="66">
        <f t="shared" si="7"/>
        <v>16.666666666666668</v>
      </c>
      <c r="E119" s="66">
        <f t="shared" si="8"/>
        <v>266.66666666666316</v>
      </c>
    </row>
    <row r="120" spans="1:5" x14ac:dyDescent="0.25">
      <c r="A120" s="13">
        <v>105</v>
      </c>
      <c r="B120" s="66">
        <f t="shared" si="5"/>
        <v>18.444444444444422</v>
      </c>
      <c r="C120" s="66">
        <f t="shared" si="9"/>
        <v>1.7777777777777546</v>
      </c>
      <c r="D120" s="66">
        <f t="shared" si="7"/>
        <v>16.666666666666668</v>
      </c>
      <c r="E120" s="66">
        <f t="shared" si="8"/>
        <v>249.9999999999965</v>
      </c>
    </row>
    <row r="121" spans="1:5" x14ac:dyDescent="0.25">
      <c r="A121" s="13">
        <v>106</v>
      </c>
      <c r="B121" s="66">
        <f t="shared" si="5"/>
        <v>18.333333333333311</v>
      </c>
      <c r="C121" s="66">
        <f t="shared" si="9"/>
        <v>1.6666666666666434</v>
      </c>
      <c r="D121" s="66">
        <f t="shared" si="7"/>
        <v>16.666666666666668</v>
      </c>
      <c r="E121" s="66">
        <f t="shared" si="8"/>
        <v>233.33333333332985</v>
      </c>
    </row>
    <row r="122" spans="1:5" x14ac:dyDescent="0.25">
      <c r="A122" s="13">
        <v>107</v>
      </c>
      <c r="B122" s="66">
        <f t="shared" si="5"/>
        <v>18.2222222222222</v>
      </c>
      <c r="C122" s="66">
        <f t="shared" si="9"/>
        <v>1.5555555555555325</v>
      </c>
      <c r="D122" s="66">
        <f t="shared" si="7"/>
        <v>16.666666666666668</v>
      </c>
      <c r="E122" s="66">
        <f t="shared" si="8"/>
        <v>216.66666666666319</v>
      </c>
    </row>
    <row r="123" spans="1:5" x14ac:dyDescent="0.25">
      <c r="A123" s="13">
        <v>108</v>
      </c>
      <c r="B123" s="66">
        <f t="shared" si="5"/>
        <v>18.111111111111089</v>
      </c>
      <c r="C123" s="66">
        <f t="shared" si="9"/>
        <v>1.4444444444444213</v>
      </c>
      <c r="D123" s="66">
        <f t="shared" si="7"/>
        <v>16.666666666666668</v>
      </c>
      <c r="E123" s="66">
        <f t="shared" si="8"/>
        <v>199.99999999999653</v>
      </c>
    </row>
    <row r="124" spans="1:5" x14ac:dyDescent="0.25">
      <c r="A124" s="13">
        <v>109</v>
      </c>
      <c r="B124" s="66">
        <f t="shared" si="5"/>
        <v>17.999999999999979</v>
      </c>
      <c r="C124" s="66">
        <f t="shared" si="9"/>
        <v>1.3333333333333104</v>
      </c>
      <c r="D124" s="66">
        <f t="shared" si="7"/>
        <v>16.666666666666668</v>
      </c>
      <c r="E124" s="66">
        <f t="shared" si="8"/>
        <v>183.33333333332988</v>
      </c>
    </row>
    <row r="125" spans="1:5" x14ac:dyDescent="0.25">
      <c r="A125" s="13">
        <v>110</v>
      </c>
      <c r="B125" s="66">
        <f t="shared" si="5"/>
        <v>17.888888888888868</v>
      </c>
      <c r="C125" s="66">
        <f t="shared" si="9"/>
        <v>1.2222222222221992</v>
      </c>
      <c r="D125" s="66">
        <f t="shared" si="7"/>
        <v>16.666666666666668</v>
      </c>
      <c r="E125" s="66">
        <f t="shared" si="8"/>
        <v>166.66666666666322</v>
      </c>
    </row>
    <row r="126" spans="1:5" x14ac:dyDescent="0.25">
      <c r="A126" s="13">
        <v>111</v>
      </c>
      <c r="B126" s="66">
        <f t="shared" si="5"/>
        <v>17.777777777777757</v>
      </c>
      <c r="C126" s="66">
        <f t="shared" si="9"/>
        <v>1.1111111111110883</v>
      </c>
      <c r="D126" s="66">
        <f t="shared" si="7"/>
        <v>16.666666666666668</v>
      </c>
      <c r="E126" s="66">
        <f>E125-D126</f>
        <v>149.99999999999656</v>
      </c>
    </row>
    <row r="127" spans="1:5" x14ac:dyDescent="0.25">
      <c r="A127" s="13">
        <v>112</v>
      </c>
      <c r="B127" s="66">
        <f t="shared" si="5"/>
        <v>17.666666666666647</v>
      </c>
      <c r="C127" s="66">
        <f t="shared" si="9"/>
        <v>0.99999999999997713</v>
      </c>
      <c r="D127" s="66">
        <f t="shared" si="7"/>
        <v>16.666666666666668</v>
      </c>
      <c r="E127" s="66">
        <f t="shared" ref="E127:E135" si="10">E126-D127</f>
        <v>133.3333333333299</v>
      </c>
    </row>
    <row r="128" spans="1:5" x14ac:dyDescent="0.25">
      <c r="A128" s="13">
        <v>113</v>
      </c>
      <c r="B128" s="66">
        <f t="shared" si="5"/>
        <v>17.555555555555532</v>
      </c>
      <c r="C128" s="66">
        <f t="shared" si="9"/>
        <v>0.88888888888886608</v>
      </c>
      <c r="D128" s="66">
        <f t="shared" si="7"/>
        <v>16.666666666666668</v>
      </c>
      <c r="E128" s="66">
        <f t="shared" si="10"/>
        <v>116.66666666666323</v>
      </c>
    </row>
    <row r="129" spans="1:5" x14ac:dyDescent="0.25">
      <c r="A129" s="13">
        <v>114</v>
      </c>
      <c r="B129" s="66">
        <f t="shared" si="5"/>
        <v>17.444444444444422</v>
      </c>
      <c r="C129" s="66">
        <f t="shared" si="9"/>
        <v>0.77777777777775492</v>
      </c>
      <c r="D129" s="66">
        <f t="shared" si="7"/>
        <v>16.666666666666668</v>
      </c>
      <c r="E129" s="66">
        <f t="shared" si="10"/>
        <v>99.999999999996561</v>
      </c>
    </row>
    <row r="130" spans="1:5" x14ac:dyDescent="0.25">
      <c r="A130" s="13">
        <v>115</v>
      </c>
      <c r="B130" s="66">
        <f t="shared" si="5"/>
        <v>17.333333333333311</v>
      </c>
      <c r="C130" s="66">
        <f t="shared" si="9"/>
        <v>0.66666666666664376</v>
      </c>
      <c r="D130" s="66">
        <f t="shared" si="7"/>
        <v>16.666666666666668</v>
      </c>
      <c r="E130" s="66">
        <f t="shared" si="10"/>
        <v>83.33333333332989</v>
      </c>
    </row>
    <row r="131" spans="1:5" x14ac:dyDescent="0.25">
      <c r="A131" s="13">
        <v>116</v>
      </c>
      <c r="B131" s="66">
        <f t="shared" si="5"/>
        <v>17.2222222222222</v>
      </c>
      <c r="C131" s="66">
        <f t="shared" si="9"/>
        <v>0.5555555555555326</v>
      </c>
      <c r="D131" s="66">
        <f t="shared" si="7"/>
        <v>16.666666666666668</v>
      </c>
      <c r="E131" s="66">
        <f t="shared" si="10"/>
        <v>66.666666666663218</v>
      </c>
    </row>
    <row r="132" spans="1:5" x14ac:dyDescent="0.25">
      <c r="A132" s="13">
        <v>117</v>
      </c>
      <c r="B132" s="66">
        <f t="shared" si="5"/>
        <v>17.111111111111089</v>
      </c>
      <c r="C132" s="66">
        <f t="shared" si="9"/>
        <v>0.44444444444442149</v>
      </c>
      <c r="D132" s="66">
        <f t="shared" si="7"/>
        <v>16.666666666666668</v>
      </c>
      <c r="E132" s="66">
        <f t="shared" si="10"/>
        <v>49.999999999996547</v>
      </c>
    </row>
    <row r="133" spans="1:5" x14ac:dyDescent="0.25">
      <c r="A133" s="13">
        <v>118</v>
      </c>
      <c r="B133" s="66">
        <f t="shared" si="5"/>
        <v>16.999999999999979</v>
      </c>
      <c r="C133" s="66">
        <f t="shared" si="9"/>
        <v>0.33333333333331033</v>
      </c>
      <c r="D133" s="66">
        <f t="shared" si="7"/>
        <v>16.666666666666668</v>
      </c>
      <c r="E133" s="66">
        <f t="shared" si="10"/>
        <v>33.333333333329875</v>
      </c>
    </row>
    <row r="134" spans="1:5" x14ac:dyDescent="0.25">
      <c r="A134" s="13">
        <v>119</v>
      </c>
      <c r="B134" s="66">
        <f t="shared" si="5"/>
        <v>16.888888888888868</v>
      </c>
      <c r="C134" s="66">
        <f t="shared" si="9"/>
        <v>0.22222222222219917</v>
      </c>
      <c r="D134" s="66">
        <f t="shared" si="7"/>
        <v>16.666666666666668</v>
      </c>
      <c r="E134" s="66">
        <f t="shared" si="10"/>
        <v>16.666666666663208</v>
      </c>
    </row>
    <row r="135" spans="1:5" x14ac:dyDescent="0.25">
      <c r="A135" s="13">
        <v>120</v>
      </c>
      <c r="B135" s="66">
        <f t="shared" si="5"/>
        <v>16.777777777777757</v>
      </c>
      <c r="C135" s="66">
        <f t="shared" si="9"/>
        <v>0.11111111111108805</v>
      </c>
      <c r="D135" s="66">
        <f t="shared" si="7"/>
        <v>16.666666666666668</v>
      </c>
      <c r="E135" s="66">
        <f t="shared" si="10"/>
        <v>-3.4603431231516879E-12</v>
      </c>
    </row>
    <row r="136" spans="1:5" x14ac:dyDescent="0.25">
      <c r="C136" s="71">
        <f>SUM(C16:C135)</f>
        <v>806.66666666666424</v>
      </c>
      <c r="D136" s="71">
        <f>SUM(D16:D135)</f>
        <v>2000.0000000000034</v>
      </c>
      <c r="E136" s="71">
        <f>C136+D136</f>
        <v>2806.6666666666679</v>
      </c>
    </row>
    <row r="137" spans="1:5" x14ac:dyDescent="0.25">
      <c r="C137" t="s">
        <v>12</v>
      </c>
      <c r="D137" t="s">
        <v>82</v>
      </c>
      <c r="E137" t="s">
        <v>1</v>
      </c>
    </row>
  </sheetData>
  <sheetProtection selectLockedCells="1"/>
  <mergeCells count="3">
    <mergeCell ref="A1:L1"/>
    <mergeCell ref="A3:F3"/>
    <mergeCell ref="A11:A13"/>
  </mergeCells>
  <pageMargins left="0.7" right="0.7" top="0.75" bottom="0.75" header="0.3" footer="0.3"/>
  <pageSetup paperSize="9" orientation="portrait" horizont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A1:G75"/>
  <sheetViews>
    <sheetView workbookViewId="0">
      <selection activeCell="E6" sqref="E6:G10"/>
    </sheetView>
  </sheetViews>
  <sheetFormatPr defaultRowHeight="15" x14ac:dyDescent="0.25"/>
  <cols>
    <col min="1" max="1" width="35.28515625" customWidth="1"/>
    <col min="2" max="2" width="19.28515625" customWidth="1"/>
    <col min="3" max="3" width="16.85546875" customWidth="1"/>
    <col min="5" max="5" width="16.85546875" customWidth="1"/>
    <col min="6" max="6" width="22.85546875" customWidth="1"/>
    <col min="7" max="7" width="13.28515625" customWidth="1"/>
  </cols>
  <sheetData>
    <row r="1" spans="1:7" x14ac:dyDescent="0.25">
      <c r="A1" s="29" t="s">
        <v>21</v>
      </c>
      <c r="B1" s="29"/>
      <c r="C1" s="29"/>
      <c r="D1" s="97" t="s">
        <v>69</v>
      </c>
      <c r="E1" s="97"/>
      <c r="F1" s="97"/>
      <c r="G1" s="97"/>
    </row>
    <row r="3" spans="1:7" x14ac:dyDescent="0.25">
      <c r="A3" t="s">
        <v>64</v>
      </c>
      <c r="F3" s="33" t="s">
        <v>63</v>
      </c>
      <c r="G3" s="33"/>
    </row>
    <row r="4" spans="1:7" x14ac:dyDescent="0.25">
      <c r="A4" s="51" t="s">
        <v>76</v>
      </c>
      <c r="B4" s="51"/>
      <c r="C4" s="51"/>
      <c r="D4" s="51"/>
      <c r="E4" s="51"/>
      <c r="F4" s="52"/>
      <c r="G4" s="51"/>
    </row>
    <row r="5" spans="1:7" ht="15.75" thickBot="1" x14ac:dyDescent="0.3">
      <c r="A5" s="63" t="s">
        <v>70</v>
      </c>
    </row>
    <row r="6" spans="1:7" x14ac:dyDescent="0.25">
      <c r="A6" s="3" t="s">
        <v>11</v>
      </c>
      <c r="B6" s="23"/>
      <c r="E6" s="41" t="s">
        <v>68</v>
      </c>
      <c r="F6" s="42"/>
      <c r="G6" s="43"/>
    </row>
    <row r="7" spans="1:7" x14ac:dyDescent="0.25">
      <c r="A7" s="3" t="s">
        <v>6</v>
      </c>
      <c r="B7" s="24"/>
      <c r="E7" s="44"/>
      <c r="F7" s="45"/>
      <c r="G7" s="46"/>
    </row>
    <row r="8" spans="1:7" x14ac:dyDescent="0.25">
      <c r="A8" s="3" t="s">
        <v>17</v>
      </c>
      <c r="B8" s="25"/>
      <c r="E8" s="47" t="s">
        <v>67</v>
      </c>
      <c r="F8" s="45"/>
      <c r="G8" s="46"/>
    </row>
    <row r="9" spans="1:7" x14ac:dyDescent="0.25">
      <c r="A9" s="3" t="s">
        <v>9</v>
      </c>
      <c r="B9" s="25"/>
      <c r="E9" s="44" t="s">
        <v>65</v>
      </c>
      <c r="F9" s="45"/>
      <c r="G9" s="46"/>
    </row>
    <row r="10" spans="1:7" ht="15.75" thickBot="1" x14ac:dyDescent="0.3">
      <c r="A10" s="3" t="s">
        <v>19</v>
      </c>
      <c r="B10" s="24"/>
      <c r="E10" s="48" t="s">
        <v>66</v>
      </c>
      <c r="F10" s="49"/>
      <c r="G10" s="50"/>
    </row>
    <row r="11" spans="1:7" x14ac:dyDescent="0.25">
      <c r="A11" s="3" t="s">
        <v>10</v>
      </c>
      <c r="B11" s="32"/>
    </row>
    <row r="13" spans="1:7" x14ac:dyDescent="0.25">
      <c r="A13" s="30" t="s">
        <v>22</v>
      </c>
      <c r="B13" s="31"/>
      <c r="C13" s="29"/>
    </row>
    <row r="15" spans="1:7" x14ac:dyDescent="0.25">
      <c r="A15" t="s">
        <v>73</v>
      </c>
    </row>
    <row r="16" spans="1:7" ht="21" x14ac:dyDescent="0.35">
      <c r="A16" s="33" t="s">
        <v>70</v>
      </c>
      <c r="B16" s="96" t="s">
        <v>72</v>
      </c>
      <c r="C16" s="94"/>
      <c r="D16" s="94"/>
      <c r="E16" s="94"/>
      <c r="F16" s="94"/>
    </row>
    <row r="17" spans="1:6" x14ac:dyDescent="0.25">
      <c r="A17" s="3" t="s">
        <v>11</v>
      </c>
      <c r="B17" s="53"/>
    </row>
    <row r="18" spans="1:6" x14ac:dyDescent="0.25">
      <c r="A18" s="3" t="s">
        <v>17</v>
      </c>
      <c r="B18" s="25"/>
    </row>
    <row r="19" spans="1:6" x14ac:dyDescent="0.25">
      <c r="A19" s="3" t="s">
        <v>9</v>
      </c>
      <c r="B19" s="25"/>
    </row>
    <row r="20" spans="1:6" x14ac:dyDescent="0.25">
      <c r="A20" s="3" t="s">
        <v>6</v>
      </c>
      <c r="B20" s="24"/>
    </row>
    <row r="22" spans="1:6" x14ac:dyDescent="0.25">
      <c r="A22" s="3" t="s">
        <v>23</v>
      </c>
      <c r="B22" s="3" t="s">
        <v>13</v>
      </c>
    </row>
    <row r="23" spans="1:6" x14ac:dyDescent="0.25">
      <c r="A23" s="3">
        <v>1</v>
      </c>
      <c r="B23" s="28"/>
    </row>
    <row r="24" spans="1:6" x14ac:dyDescent="0.25">
      <c r="A24" s="3">
        <v>24</v>
      </c>
      <c r="B24" s="28"/>
    </row>
    <row r="26" spans="1:6" x14ac:dyDescent="0.25">
      <c r="A26" s="29" t="s">
        <v>24</v>
      </c>
      <c r="B26" s="29"/>
      <c r="C26" s="29"/>
    </row>
    <row r="28" spans="1:6" x14ac:dyDescent="0.25">
      <c r="A28" t="s">
        <v>75</v>
      </c>
    </row>
    <row r="29" spans="1:6" ht="21" x14ac:dyDescent="0.35">
      <c r="A29" s="33" t="s">
        <v>70</v>
      </c>
      <c r="B29" s="96" t="s">
        <v>74</v>
      </c>
      <c r="C29" s="94"/>
      <c r="D29" s="94"/>
      <c r="E29" s="94"/>
      <c r="F29" s="94"/>
    </row>
    <row r="30" spans="1:6" x14ac:dyDescent="0.25">
      <c r="A30" s="3" t="s">
        <v>11</v>
      </c>
      <c r="B30" s="23"/>
    </row>
    <row r="31" spans="1:6" x14ac:dyDescent="0.25">
      <c r="A31" s="3" t="s">
        <v>17</v>
      </c>
      <c r="B31" s="25"/>
    </row>
    <row r="32" spans="1:6" x14ac:dyDescent="0.25">
      <c r="A32" s="3" t="s">
        <v>9</v>
      </c>
      <c r="B32" s="25"/>
    </row>
    <row r="33" spans="1:6" x14ac:dyDescent="0.25">
      <c r="A33" s="3" t="s">
        <v>6</v>
      </c>
      <c r="B33" s="24"/>
    </row>
    <row r="35" spans="1:6" x14ac:dyDescent="0.25">
      <c r="A35" s="3" t="s">
        <v>23</v>
      </c>
      <c r="B35" s="3" t="s">
        <v>13</v>
      </c>
      <c r="C35" s="3" t="s">
        <v>12</v>
      </c>
    </row>
    <row r="36" spans="1:6" x14ac:dyDescent="0.25">
      <c r="A36" s="3">
        <v>1</v>
      </c>
      <c r="B36" s="28"/>
      <c r="C36" s="28"/>
    </row>
    <row r="37" spans="1:6" x14ac:dyDescent="0.25">
      <c r="A37" s="3">
        <v>24</v>
      </c>
      <c r="B37" s="28"/>
      <c r="C37" s="28"/>
    </row>
    <row r="39" spans="1:6" x14ac:dyDescent="0.25">
      <c r="A39" s="29" t="s">
        <v>25</v>
      </c>
      <c r="B39" s="29"/>
      <c r="C39" s="29"/>
    </row>
    <row r="41" spans="1:6" x14ac:dyDescent="0.25">
      <c r="A41" t="s">
        <v>32</v>
      </c>
    </row>
    <row r="42" spans="1:6" ht="21" x14ac:dyDescent="0.35">
      <c r="A42" s="33" t="s">
        <v>71</v>
      </c>
      <c r="B42" s="96" t="s">
        <v>74</v>
      </c>
      <c r="C42" s="94"/>
      <c r="D42" s="94"/>
      <c r="E42" s="94"/>
      <c r="F42" s="94"/>
    </row>
    <row r="43" spans="1:6" x14ac:dyDescent="0.25">
      <c r="A43" s="3" t="s">
        <v>11</v>
      </c>
      <c r="B43" s="23"/>
    </row>
    <row r="44" spans="1:6" x14ac:dyDescent="0.25">
      <c r="A44" s="3" t="s">
        <v>26</v>
      </c>
      <c r="B44" s="25"/>
    </row>
    <row r="45" spans="1:6" x14ac:dyDescent="0.25">
      <c r="A45" s="3" t="s">
        <v>9</v>
      </c>
      <c r="B45" s="25"/>
    </row>
    <row r="46" spans="1:6" x14ac:dyDescent="0.25">
      <c r="A46" s="3" t="s">
        <v>6</v>
      </c>
      <c r="B46" s="24"/>
    </row>
    <row r="47" spans="1:6" x14ac:dyDescent="0.25">
      <c r="A47" s="3" t="s">
        <v>27</v>
      </c>
      <c r="B47" s="24"/>
    </row>
    <row r="48" spans="1:6" x14ac:dyDescent="0.25">
      <c r="A48" s="3"/>
      <c r="B48" s="28"/>
    </row>
    <row r="49" spans="1:6" x14ac:dyDescent="0.25">
      <c r="A49" s="3" t="s">
        <v>28</v>
      </c>
      <c r="B49" s="28"/>
    </row>
    <row r="50" spans="1:6" x14ac:dyDescent="0.25">
      <c r="A50" s="3" t="s">
        <v>29</v>
      </c>
      <c r="B50" s="28"/>
    </row>
    <row r="51" spans="1:6" x14ac:dyDescent="0.25">
      <c r="A51" s="3"/>
      <c r="B51" s="28"/>
    </row>
    <row r="52" spans="1:6" x14ac:dyDescent="0.25">
      <c r="A52" s="3" t="s">
        <v>30</v>
      </c>
      <c r="B52" s="28"/>
    </row>
    <row r="53" spans="1:6" x14ac:dyDescent="0.25">
      <c r="A53" s="3" t="s">
        <v>31</v>
      </c>
      <c r="B53" s="28"/>
    </row>
    <row r="55" spans="1:6" x14ac:dyDescent="0.25">
      <c r="A55" s="30" t="s">
        <v>37</v>
      </c>
    </row>
    <row r="57" spans="1:6" x14ac:dyDescent="0.25">
      <c r="A57" t="s">
        <v>35</v>
      </c>
    </row>
    <row r="58" spans="1:6" ht="21" x14ac:dyDescent="0.35">
      <c r="A58" s="33" t="s">
        <v>71</v>
      </c>
      <c r="B58" s="96" t="s">
        <v>74</v>
      </c>
      <c r="C58" s="94"/>
      <c r="D58" s="94"/>
      <c r="E58" s="94"/>
      <c r="F58" s="94"/>
    </row>
    <row r="59" spans="1:6" x14ac:dyDescent="0.25">
      <c r="A59" s="3" t="s">
        <v>11</v>
      </c>
      <c r="B59" s="23"/>
    </row>
    <row r="60" spans="1:6" x14ac:dyDescent="0.25">
      <c r="A60" s="3" t="s">
        <v>33</v>
      </c>
      <c r="B60" s="32"/>
    </row>
    <row r="61" spans="1:6" x14ac:dyDescent="0.25">
      <c r="A61" s="3" t="s">
        <v>34</v>
      </c>
      <c r="B61" s="28"/>
    </row>
    <row r="62" spans="1:6" x14ac:dyDescent="0.25">
      <c r="A62" s="3" t="s">
        <v>9</v>
      </c>
      <c r="B62" s="28"/>
    </row>
    <row r="63" spans="1:6" x14ac:dyDescent="0.25">
      <c r="A63" s="3" t="s">
        <v>27</v>
      </c>
      <c r="B63" s="28"/>
    </row>
    <row r="64" spans="1:6" x14ac:dyDescent="0.25">
      <c r="A64" s="3" t="s">
        <v>6</v>
      </c>
      <c r="B64" s="28"/>
    </row>
    <row r="66" spans="1:6" x14ac:dyDescent="0.25">
      <c r="A66" s="29" t="s">
        <v>36</v>
      </c>
    </row>
    <row r="68" spans="1:6" x14ac:dyDescent="0.25">
      <c r="A68" t="s">
        <v>41</v>
      </c>
    </row>
    <row r="69" spans="1:6" ht="21" x14ac:dyDescent="0.35">
      <c r="A69" s="33" t="s">
        <v>71</v>
      </c>
      <c r="B69" s="96" t="s">
        <v>74</v>
      </c>
      <c r="C69" s="94"/>
      <c r="D69" s="94"/>
      <c r="E69" s="94"/>
      <c r="F69" s="94"/>
    </row>
    <row r="70" spans="1:6" x14ac:dyDescent="0.25">
      <c r="A70" s="3" t="s">
        <v>11</v>
      </c>
      <c r="B70" s="23"/>
    </row>
    <row r="71" spans="1:6" x14ac:dyDescent="0.25">
      <c r="A71" s="3" t="s">
        <v>38</v>
      </c>
      <c r="B71" s="24"/>
    </row>
    <row r="72" spans="1:6" x14ac:dyDescent="0.25">
      <c r="A72" s="3" t="s">
        <v>27</v>
      </c>
      <c r="B72" s="24"/>
    </row>
    <row r="73" spans="1:6" x14ac:dyDescent="0.25">
      <c r="A73" s="3" t="s">
        <v>39</v>
      </c>
      <c r="B73" s="32"/>
    </row>
    <row r="74" spans="1:6" x14ac:dyDescent="0.25">
      <c r="A74" s="3" t="s">
        <v>9</v>
      </c>
      <c r="B74" s="28"/>
    </row>
    <row r="75" spans="1:6" x14ac:dyDescent="0.25">
      <c r="A75" s="3" t="s">
        <v>40</v>
      </c>
      <c r="B75" s="28"/>
    </row>
  </sheetData>
  <mergeCells count="6">
    <mergeCell ref="B69:F69"/>
    <mergeCell ref="D1:G1"/>
    <mergeCell ref="B16:F16"/>
    <mergeCell ref="B29:F29"/>
    <mergeCell ref="B42:F42"/>
    <mergeCell ref="B58:F58"/>
  </mergeCells>
  <hyperlinks>
    <hyperlink ref="F3" location="visina_posojila!F3" display="(kliknite tukaj)" xr:uid="{00000000-0004-0000-0200-000000000000}"/>
    <hyperlink ref="A16" r:id="rId1" xr:uid="{00000000-0004-0000-0200-000001000000}"/>
    <hyperlink ref="A29" r:id="rId2" xr:uid="{00000000-0004-0000-0200-000002000000}"/>
    <hyperlink ref="A5" r:id="rId3" xr:uid="{00000000-0004-0000-0200-000003000000}"/>
    <hyperlink ref="A42" r:id="rId4" xr:uid="{00000000-0004-0000-0200-000004000000}"/>
    <hyperlink ref="A69" r:id="rId5" xr:uid="{00000000-0004-0000-0200-000005000000}"/>
    <hyperlink ref="D1:G1" r:id="rId6" display="Prikaz anuitet, razdolžnin in obresti za posojilo v višini 1.120,00€" xr:uid="{00000000-0004-0000-0200-000006000000}"/>
    <hyperlink ref="A58" r:id="rId7" xr:uid="{00000000-0004-0000-0200-000007000000}"/>
  </hyperlinks>
  <pageMargins left="0.7" right="0.7" top="0.75" bottom="0.75" header="0.3" footer="0.3"/>
  <pageSetup paperSize="9" orientation="portrait" horizontalDpi="4294967292" r:id="rId8"/>
  <drawing r:id="rId9"/>
  <legacyDrawing r:id="rId1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G16"/>
  <sheetViews>
    <sheetView workbookViewId="0">
      <selection activeCell="B14" sqref="B14"/>
    </sheetView>
  </sheetViews>
  <sheetFormatPr defaultRowHeight="15" x14ac:dyDescent="0.25"/>
  <cols>
    <col min="1" max="1" width="34.28515625" customWidth="1"/>
    <col min="2" max="2" width="16.42578125" customWidth="1"/>
  </cols>
  <sheetData>
    <row r="1" spans="1:7" x14ac:dyDescent="0.25">
      <c r="A1" t="s">
        <v>20</v>
      </c>
    </row>
    <row r="3" spans="1:7" x14ac:dyDescent="0.25">
      <c r="A3" s="3" t="s">
        <v>11</v>
      </c>
      <c r="B3" s="23">
        <f>'anuitetno-odplacevanje'!B5</f>
        <v>20000</v>
      </c>
    </row>
    <row r="4" spans="1:7" x14ac:dyDescent="0.25">
      <c r="A4" s="3" t="s">
        <v>6</v>
      </c>
      <c r="B4" s="24">
        <v>0.08</v>
      </c>
    </row>
    <row r="5" spans="1:7" x14ac:dyDescent="0.25">
      <c r="A5" s="3" t="s">
        <v>17</v>
      </c>
      <c r="B5" s="25">
        <f>'anuitetno-odplacevanje'!B11</f>
        <v>120</v>
      </c>
    </row>
    <row r="6" spans="1:7" x14ac:dyDescent="0.25">
      <c r="A6" s="3" t="s">
        <v>9</v>
      </c>
      <c r="B6" s="25">
        <f>fiksna_anuiteta_rel_obr_m!B11</f>
        <v>12</v>
      </c>
    </row>
    <row r="7" spans="1:7" x14ac:dyDescent="0.25">
      <c r="A7" s="3" t="s">
        <v>18</v>
      </c>
      <c r="B7" s="26">
        <f>B4/12</f>
        <v>6.6666666666666671E-3</v>
      </c>
    </row>
    <row r="8" spans="1:7" x14ac:dyDescent="0.25">
      <c r="A8" s="3" t="s">
        <v>10</v>
      </c>
      <c r="B8" s="27">
        <f>-PMT(B7,B5,B3)</f>
        <v>242.65518871071387</v>
      </c>
    </row>
    <row r="10" spans="1:7" x14ac:dyDescent="0.25">
      <c r="A10" t="s">
        <v>21</v>
      </c>
    </row>
    <row r="11" spans="1:7" x14ac:dyDescent="0.25">
      <c r="A11" s="3" t="s">
        <v>11</v>
      </c>
      <c r="B11" s="23">
        <f>'anuitetno-odplacevanje'!B5</f>
        <v>20000</v>
      </c>
      <c r="E11" s="45" t="s">
        <v>68</v>
      </c>
      <c r="F11" s="45"/>
      <c r="G11" s="45"/>
    </row>
    <row r="12" spans="1:7" x14ac:dyDescent="0.25">
      <c r="A12" s="3" t="s">
        <v>6</v>
      </c>
      <c r="B12" s="24">
        <f>'anuitetno-odplacevanje'!B9</f>
        <v>0.08</v>
      </c>
      <c r="E12" s="45"/>
      <c r="F12" s="45"/>
      <c r="G12" s="45"/>
    </row>
    <row r="13" spans="1:7" x14ac:dyDescent="0.25">
      <c r="A13" s="3" t="s">
        <v>17</v>
      </c>
      <c r="B13" s="25">
        <f>'anuitetno-odplacevanje'!B11</f>
        <v>120</v>
      </c>
      <c r="E13" s="78" t="s">
        <v>67</v>
      </c>
      <c r="F13" s="45"/>
      <c r="G13" s="45"/>
    </row>
    <row r="14" spans="1:7" x14ac:dyDescent="0.25">
      <c r="A14" s="3" t="s">
        <v>9</v>
      </c>
      <c r="B14" s="25">
        <f>'anuitetno-odplacevanje'!B10</f>
        <v>12</v>
      </c>
      <c r="E14" s="45" t="s">
        <v>65</v>
      </c>
      <c r="F14" s="45"/>
      <c r="G14" s="45"/>
    </row>
    <row r="15" spans="1:7" x14ac:dyDescent="0.25">
      <c r="A15" s="3" t="s">
        <v>19</v>
      </c>
      <c r="B15" s="24">
        <f>(1+B12)^(1/B14)-1</f>
        <v>6.4340301100034303E-3</v>
      </c>
      <c r="E15" s="45" t="s">
        <v>66</v>
      </c>
      <c r="F15" s="45"/>
      <c r="G15" s="45"/>
    </row>
    <row r="16" spans="1:7" x14ac:dyDescent="0.25">
      <c r="A16" s="3" t="s">
        <v>10</v>
      </c>
      <c r="B16" s="27">
        <f>-PMT(B15,B13,B11)</f>
        <v>239.7150543888504</v>
      </c>
    </row>
  </sheetData>
  <sheetProtection selectLockedCells="1" selectUnlockedCell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957E8-9FBA-4BB4-972E-F3129C724533}">
  <sheetPr>
    <tabColor rgb="FFFFC000"/>
  </sheetPr>
  <dimension ref="A1:G16"/>
  <sheetViews>
    <sheetView workbookViewId="0">
      <selection activeCell="B13" sqref="B13"/>
    </sheetView>
  </sheetViews>
  <sheetFormatPr defaultRowHeight="15" x14ac:dyDescent="0.25"/>
  <cols>
    <col min="1" max="1" width="34.28515625" customWidth="1"/>
    <col min="2" max="2" width="16.42578125" customWidth="1"/>
  </cols>
  <sheetData>
    <row r="1" spans="1:7" x14ac:dyDescent="0.25">
      <c r="A1" t="s">
        <v>20</v>
      </c>
    </row>
    <row r="3" spans="1:7" x14ac:dyDescent="0.25">
      <c r="A3" s="3" t="s">
        <v>11</v>
      </c>
      <c r="B3" s="23">
        <f>'obrocno-odplacevanje'!B5</f>
        <v>2000</v>
      </c>
    </row>
    <row r="4" spans="1:7" x14ac:dyDescent="0.25">
      <c r="A4" s="3" t="s">
        <v>6</v>
      </c>
      <c r="B4" s="24">
        <v>0.08</v>
      </c>
    </row>
    <row r="5" spans="1:7" x14ac:dyDescent="0.25">
      <c r="A5" s="3" t="s">
        <v>17</v>
      </c>
      <c r="B5" s="25">
        <f>'obrocno-odplacevanje'!B11</f>
        <v>120</v>
      </c>
    </row>
    <row r="6" spans="1:7" x14ac:dyDescent="0.25">
      <c r="A6" s="3" t="s">
        <v>9</v>
      </c>
      <c r="B6" s="25">
        <f>fiksna_anuiteta_rel_obr_m!B11</f>
        <v>12</v>
      </c>
    </row>
    <row r="7" spans="1:7" x14ac:dyDescent="0.25">
      <c r="A7" s="3" t="s">
        <v>18</v>
      </c>
      <c r="B7" s="26">
        <f>B4/12</f>
        <v>6.6666666666666671E-3</v>
      </c>
    </row>
    <row r="8" spans="1:7" x14ac:dyDescent="0.25">
      <c r="A8" s="3" t="s">
        <v>10</v>
      </c>
      <c r="B8" s="27">
        <f>-PMT(B7,B5,B3)</f>
        <v>24.265518871071386</v>
      </c>
    </row>
    <row r="10" spans="1:7" x14ac:dyDescent="0.25">
      <c r="A10" t="s">
        <v>21</v>
      </c>
    </row>
    <row r="11" spans="1:7" x14ac:dyDescent="0.25">
      <c r="A11" s="3" t="s">
        <v>11</v>
      </c>
      <c r="B11" s="23">
        <f>'obrocno-odplacevanje'!B5</f>
        <v>2000</v>
      </c>
      <c r="E11" s="45" t="s">
        <v>68</v>
      </c>
      <c r="F11" s="45"/>
      <c r="G11" s="45"/>
    </row>
    <row r="12" spans="1:7" x14ac:dyDescent="0.25">
      <c r="A12" s="3" t="s">
        <v>6</v>
      </c>
      <c r="B12" s="24">
        <f>'anuitetno-odplacevanje'!B9</f>
        <v>0.08</v>
      </c>
      <c r="E12" s="45"/>
      <c r="F12" s="45"/>
      <c r="G12" s="45"/>
    </row>
    <row r="13" spans="1:7" x14ac:dyDescent="0.25">
      <c r="A13" s="3" t="s">
        <v>17</v>
      </c>
      <c r="B13" s="25">
        <f>'obrocno-odplacevanje'!B11</f>
        <v>120</v>
      </c>
      <c r="E13" s="78" t="s">
        <v>67</v>
      </c>
      <c r="F13" s="45"/>
      <c r="G13" s="45"/>
    </row>
    <row r="14" spans="1:7" x14ac:dyDescent="0.25">
      <c r="A14" s="3" t="s">
        <v>9</v>
      </c>
      <c r="B14" s="25">
        <f>'anuitetno-odplacevanje'!B10</f>
        <v>12</v>
      </c>
      <c r="E14" s="45" t="s">
        <v>65</v>
      </c>
      <c r="F14" s="45"/>
      <c r="G14" s="45"/>
    </row>
    <row r="15" spans="1:7" x14ac:dyDescent="0.25">
      <c r="A15" s="3" t="s">
        <v>19</v>
      </c>
      <c r="B15" s="24">
        <f>(1+B12)^(1/B14)-1</f>
        <v>6.4340301100034303E-3</v>
      </c>
      <c r="E15" s="45" t="s">
        <v>66</v>
      </c>
      <c r="F15" s="45"/>
      <c r="G15" s="45"/>
    </row>
    <row r="16" spans="1:7" x14ac:dyDescent="0.25">
      <c r="A16" s="3" t="s">
        <v>10</v>
      </c>
      <c r="B16" s="27">
        <f>-PMT(B15,B13,B11)</f>
        <v>23.971505438885043</v>
      </c>
    </row>
  </sheetData>
  <sheetProtection selectLockedCells="1" selectUnlockedCell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6B4C0-F1A6-4863-83E7-532DB353271F}">
  <sheetPr>
    <tabColor rgb="FFFF0000"/>
  </sheetPr>
  <dimension ref="A1:I25"/>
  <sheetViews>
    <sheetView zoomScaleNormal="100" workbookViewId="0">
      <selection activeCell="B10" sqref="B10"/>
    </sheetView>
  </sheetViews>
  <sheetFormatPr defaultRowHeight="15" x14ac:dyDescent="0.25"/>
  <cols>
    <col min="1" max="1" width="25.85546875" customWidth="1"/>
    <col min="2" max="2" width="16.140625" customWidth="1"/>
    <col min="3" max="3" width="13.7109375" customWidth="1"/>
    <col min="4" max="4" width="13.85546875" customWidth="1"/>
    <col min="5" max="5" width="14.140625" customWidth="1"/>
    <col min="6" max="6" width="15" customWidth="1"/>
    <col min="7" max="7" width="12.5703125" customWidth="1"/>
    <col min="8" max="8" width="9.5703125" bestFit="1" customWidth="1"/>
    <col min="14" max="14" width="13.28515625" customWidth="1"/>
    <col min="15" max="15" width="12.85546875" customWidth="1"/>
    <col min="17" max="17" width="13.85546875" customWidth="1"/>
    <col min="20" max="20" width="13.5703125" customWidth="1"/>
    <col min="21" max="21" width="11.5703125" customWidth="1"/>
  </cols>
  <sheetData>
    <row r="1" spans="1:9" x14ac:dyDescent="0.25">
      <c r="A1" s="95" t="s">
        <v>85</v>
      </c>
      <c r="B1" s="95"/>
      <c r="C1" s="95"/>
      <c r="D1" s="95"/>
      <c r="E1" s="95"/>
      <c r="F1" s="95"/>
      <c r="G1" s="95"/>
      <c r="H1" s="95"/>
      <c r="I1" s="95"/>
    </row>
    <row r="3" spans="1:9" x14ac:dyDescent="0.25">
      <c r="A3" s="94" t="s">
        <v>8</v>
      </c>
      <c r="B3" s="95"/>
      <c r="C3" s="95"/>
      <c r="D3" s="95"/>
      <c r="E3" s="95"/>
      <c r="F3" s="95"/>
    </row>
    <row r="5" spans="1:9" x14ac:dyDescent="0.25">
      <c r="A5" s="59" t="s">
        <v>0</v>
      </c>
      <c r="B5" s="7">
        <v>8000</v>
      </c>
      <c r="H5" s="64"/>
    </row>
    <row r="6" spans="1:9" x14ac:dyDescent="0.25">
      <c r="A6" s="60" t="s">
        <v>1</v>
      </c>
      <c r="B6" s="58">
        <f>E25</f>
        <v>11922.359095766034</v>
      </c>
    </row>
    <row r="7" spans="1:9" x14ac:dyDescent="0.25">
      <c r="A7" s="60" t="s">
        <v>2</v>
      </c>
      <c r="B7" s="58">
        <f>C25</f>
        <v>3922.3590957660344</v>
      </c>
    </row>
    <row r="8" spans="1:9" x14ac:dyDescent="0.25">
      <c r="A8" s="59" t="s">
        <v>6</v>
      </c>
      <c r="B8" s="17">
        <v>0.08</v>
      </c>
    </row>
    <row r="9" spans="1:9" x14ac:dyDescent="0.25">
      <c r="A9" s="59" t="s">
        <v>79</v>
      </c>
      <c r="B9" s="18">
        <v>1</v>
      </c>
    </row>
    <row r="10" spans="1:9" x14ac:dyDescent="0.25">
      <c r="A10" s="91" t="s">
        <v>34</v>
      </c>
      <c r="B10" s="79">
        <v>10</v>
      </c>
    </row>
    <row r="11" spans="1:9" x14ac:dyDescent="0.25">
      <c r="A11" s="92"/>
      <c r="B11" s="80"/>
    </row>
    <row r="12" spans="1:9" x14ac:dyDescent="0.25">
      <c r="A12" s="93"/>
      <c r="B12" s="81"/>
    </row>
    <row r="13" spans="1:9" x14ac:dyDescent="0.25">
      <c r="A13" s="22"/>
      <c r="B13" s="19"/>
    </row>
    <row r="14" spans="1:9" x14ac:dyDescent="0.25">
      <c r="A14" s="61" t="s">
        <v>78</v>
      </c>
      <c r="B14" s="62" t="s">
        <v>80</v>
      </c>
      <c r="C14" s="62" t="s">
        <v>12</v>
      </c>
      <c r="D14" s="62" t="s">
        <v>13</v>
      </c>
      <c r="E14" s="62" t="s">
        <v>14</v>
      </c>
    </row>
    <row r="15" spans="1:9" x14ac:dyDescent="0.25">
      <c r="A15" s="54">
        <v>1</v>
      </c>
      <c r="B15" s="82">
        <f>B5-D15</f>
        <v>7447.7640904233967</v>
      </c>
      <c r="C15" s="82">
        <f>B5*$B$8</f>
        <v>640</v>
      </c>
      <c r="D15" s="82">
        <f>E15-C15</f>
        <v>552.23590957660326</v>
      </c>
      <c r="E15" s="82">
        <f>'izr_obroka_fun_PMT anuitetletna'!$B$7</f>
        <v>1192.2359095766033</v>
      </c>
      <c r="G15" s="64"/>
    </row>
    <row r="16" spans="1:9" x14ac:dyDescent="0.25">
      <c r="A16" s="54">
        <v>2</v>
      </c>
      <c r="B16" s="82">
        <f>B15-D16</f>
        <v>6851.3493080806657</v>
      </c>
      <c r="C16" s="82">
        <f>B15*$B$8</f>
        <v>595.82112723387172</v>
      </c>
      <c r="D16" s="82">
        <f>E16-C16</f>
        <v>596.41478234273154</v>
      </c>
      <c r="E16" s="82">
        <f>'izr_obroka_fun_PMT anuitetletna'!$B$7</f>
        <v>1192.2359095766033</v>
      </c>
    </row>
    <row r="17" spans="1:5" x14ac:dyDescent="0.25">
      <c r="A17" s="54">
        <v>3</v>
      </c>
      <c r="B17" s="82">
        <f t="shared" ref="B17:B24" si="0">B16-D17</f>
        <v>6207.2213431505152</v>
      </c>
      <c r="C17" s="82">
        <f t="shared" ref="C17:C24" si="1">B16*$B$8</f>
        <v>548.10794464645323</v>
      </c>
      <c r="D17" s="82">
        <f t="shared" ref="D17:D24" si="2">E17-C17</f>
        <v>644.12796493015003</v>
      </c>
      <c r="E17" s="82">
        <f>'izr_obroka_fun_PMT anuitetletna'!$B$7</f>
        <v>1192.2359095766033</v>
      </c>
    </row>
    <row r="18" spans="1:5" x14ac:dyDescent="0.25">
      <c r="A18" s="54">
        <v>4</v>
      </c>
      <c r="B18" s="82">
        <f t="shared" si="0"/>
        <v>5511.563141025953</v>
      </c>
      <c r="C18" s="82">
        <f t="shared" si="1"/>
        <v>496.57770745204124</v>
      </c>
      <c r="D18" s="82">
        <f t="shared" si="2"/>
        <v>695.65820212456197</v>
      </c>
      <c r="E18" s="82">
        <f>'izr_obroka_fun_PMT anuitetletna'!$B$7</f>
        <v>1192.2359095766033</v>
      </c>
    </row>
    <row r="19" spans="1:5" x14ac:dyDescent="0.25">
      <c r="A19" s="54">
        <v>5</v>
      </c>
      <c r="B19" s="82">
        <f t="shared" si="0"/>
        <v>4760.252282731426</v>
      </c>
      <c r="C19" s="82">
        <f t="shared" si="1"/>
        <v>440.92505128207625</v>
      </c>
      <c r="D19" s="82">
        <f t="shared" si="2"/>
        <v>751.31085829452695</v>
      </c>
      <c r="E19" s="82">
        <f>'izr_obroka_fun_PMT anuitetletna'!$B$7</f>
        <v>1192.2359095766033</v>
      </c>
    </row>
    <row r="20" spans="1:5" x14ac:dyDescent="0.25">
      <c r="A20" s="54">
        <v>6</v>
      </c>
      <c r="B20" s="82">
        <f t="shared" si="0"/>
        <v>3948.8365557733368</v>
      </c>
      <c r="C20" s="82">
        <f t="shared" si="1"/>
        <v>380.82018261851408</v>
      </c>
      <c r="D20" s="82">
        <f t="shared" si="2"/>
        <v>811.41572695808918</v>
      </c>
      <c r="E20" s="82">
        <f>'izr_obroka_fun_PMT anuitetletna'!$B$7</f>
        <v>1192.2359095766033</v>
      </c>
    </row>
    <row r="21" spans="1:5" x14ac:dyDescent="0.25">
      <c r="A21" s="54">
        <v>7</v>
      </c>
      <c r="B21" s="82">
        <f t="shared" si="0"/>
        <v>3072.5075706586003</v>
      </c>
      <c r="C21" s="82">
        <f t="shared" si="1"/>
        <v>315.90692446186694</v>
      </c>
      <c r="D21" s="82">
        <f t="shared" si="2"/>
        <v>876.32898511473627</v>
      </c>
      <c r="E21" s="82">
        <f>'izr_obroka_fun_PMT anuitetletna'!$B$7</f>
        <v>1192.2359095766033</v>
      </c>
    </row>
    <row r="22" spans="1:5" x14ac:dyDescent="0.25">
      <c r="A22" s="54">
        <v>8</v>
      </c>
      <c r="B22" s="82">
        <f t="shared" si="0"/>
        <v>2126.0722667346854</v>
      </c>
      <c r="C22" s="82">
        <f t="shared" si="1"/>
        <v>245.80060565268803</v>
      </c>
      <c r="D22" s="82">
        <f t="shared" si="2"/>
        <v>946.43530392391517</v>
      </c>
      <c r="E22" s="82">
        <f>'izr_obroka_fun_PMT anuitetletna'!$B$7</f>
        <v>1192.2359095766033</v>
      </c>
    </row>
    <row r="23" spans="1:5" x14ac:dyDescent="0.25">
      <c r="A23" s="54">
        <v>9</v>
      </c>
      <c r="B23" s="82">
        <f t="shared" si="0"/>
        <v>1103.9221384968569</v>
      </c>
      <c r="C23" s="82">
        <f t="shared" si="1"/>
        <v>170.08578133877484</v>
      </c>
      <c r="D23" s="82">
        <f t="shared" si="2"/>
        <v>1022.1501282378284</v>
      </c>
      <c r="E23" s="82">
        <f>'izr_obroka_fun_PMT anuitetletna'!$B$7</f>
        <v>1192.2359095766033</v>
      </c>
    </row>
    <row r="24" spans="1:5" x14ac:dyDescent="0.25">
      <c r="A24" s="54">
        <v>10</v>
      </c>
      <c r="B24" s="82">
        <f t="shared" si="0"/>
        <v>2.0463630789890885E-12</v>
      </c>
      <c r="C24" s="82">
        <f t="shared" si="1"/>
        <v>88.313771079748548</v>
      </c>
      <c r="D24" s="82">
        <f t="shared" si="2"/>
        <v>1103.9221384968548</v>
      </c>
      <c r="E24" s="82">
        <f>'izr_obroka_fun_PMT anuitetletna'!$B$7</f>
        <v>1192.2359095766033</v>
      </c>
    </row>
    <row r="25" spans="1:5" x14ac:dyDescent="0.25">
      <c r="A25" s="10" t="s">
        <v>3</v>
      </c>
      <c r="B25" s="11"/>
      <c r="C25" s="11">
        <f>SUM(C15:C24)</f>
        <v>3922.3590957660344</v>
      </c>
      <c r="D25" s="11">
        <f>SUM(D15:D24)</f>
        <v>7999.9999999999982</v>
      </c>
      <c r="E25" s="11">
        <f>SUM(E15:E24)</f>
        <v>11922.359095766034</v>
      </c>
    </row>
  </sheetData>
  <sheetProtection selectLockedCells="1"/>
  <mergeCells count="3">
    <mergeCell ref="A1:I1"/>
    <mergeCell ref="A3:F3"/>
    <mergeCell ref="A10:A12"/>
  </mergeCells>
  <pageMargins left="0.7" right="0.7" top="0.75" bottom="0.75" header="0.3" footer="0.3"/>
  <pageSetup paperSize="9" orientation="portrait" horizontalDpi="4294967292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B7431-B0C9-426C-BACD-85C8816B6E2C}">
  <sheetPr>
    <tabColor rgb="FFFF0000"/>
  </sheetPr>
  <dimension ref="A1:I25"/>
  <sheetViews>
    <sheetView zoomScaleNormal="100" workbookViewId="0">
      <selection activeCell="B10" sqref="B10"/>
    </sheetView>
  </sheetViews>
  <sheetFormatPr defaultRowHeight="15" x14ac:dyDescent="0.25"/>
  <cols>
    <col min="1" max="1" width="25.85546875" customWidth="1"/>
    <col min="2" max="2" width="16.140625" customWidth="1"/>
    <col min="3" max="3" width="13.7109375" customWidth="1"/>
    <col min="4" max="4" width="13.85546875" customWidth="1"/>
    <col min="5" max="5" width="14.140625" customWidth="1"/>
    <col min="6" max="6" width="15" customWidth="1"/>
    <col min="7" max="7" width="12.5703125" customWidth="1"/>
    <col min="8" max="8" width="9.5703125" bestFit="1" customWidth="1"/>
    <col min="14" max="14" width="13.28515625" customWidth="1"/>
    <col min="15" max="15" width="12.85546875" customWidth="1"/>
    <col min="17" max="17" width="13.85546875" customWidth="1"/>
    <col min="20" max="20" width="13.5703125" customWidth="1"/>
    <col min="21" max="21" width="11.5703125" customWidth="1"/>
  </cols>
  <sheetData>
    <row r="1" spans="1:9" x14ac:dyDescent="0.25">
      <c r="A1" s="95" t="s">
        <v>86</v>
      </c>
      <c r="B1" s="95"/>
      <c r="C1" s="95"/>
      <c r="D1" s="95"/>
      <c r="E1" s="95"/>
      <c r="F1" s="95"/>
      <c r="G1" s="95"/>
      <c r="H1" s="95"/>
      <c r="I1" s="95"/>
    </row>
    <row r="3" spans="1:9" x14ac:dyDescent="0.25">
      <c r="A3" s="94" t="s">
        <v>8</v>
      </c>
      <c r="B3" s="94"/>
      <c r="C3" s="94"/>
      <c r="D3" s="94"/>
      <c r="E3" s="94"/>
      <c r="F3" s="94"/>
    </row>
    <row r="5" spans="1:9" x14ac:dyDescent="0.25">
      <c r="A5" s="59" t="s">
        <v>0</v>
      </c>
      <c r="B5" s="7">
        <v>4000</v>
      </c>
      <c r="H5" s="64"/>
    </row>
    <row r="6" spans="1:9" x14ac:dyDescent="0.25">
      <c r="A6" s="60" t="s">
        <v>1</v>
      </c>
      <c r="B6" s="58">
        <f>E25</f>
        <v>5760</v>
      </c>
    </row>
    <row r="7" spans="1:9" x14ac:dyDescent="0.25">
      <c r="A7" s="60" t="s">
        <v>2</v>
      </c>
      <c r="B7" s="58">
        <f>C25</f>
        <v>1760</v>
      </c>
    </row>
    <row r="8" spans="1:9" x14ac:dyDescent="0.25">
      <c r="A8" s="59" t="s">
        <v>6</v>
      </c>
      <c r="B8" s="17">
        <v>0.08</v>
      </c>
    </row>
    <row r="9" spans="1:9" x14ac:dyDescent="0.25">
      <c r="A9" s="59" t="s">
        <v>79</v>
      </c>
      <c r="B9" s="18">
        <v>1</v>
      </c>
    </row>
    <row r="10" spans="1:9" x14ac:dyDescent="0.25">
      <c r="A10" s="72" t="s">
        <v>34</v>
      </c>
      <c r="B10" s="75">
        <v>10</v>
      </c>
    </row>
    <row r="11" spans="1:9" x14ac:dyDescent="0.25">
      <c r="A11" s="73"/>
      <c r="B11" s="76"/>
    </row>
    <row r="12" spans="1:9" x14ac:dyDescent="0.25">
      <c r="A12" s="74"/>
      <c r="B12" s="77"/>
    </row>
    <row r="13" spans="1:9" x14ac:dyDescent="0.25">
      <c r="A13" s="22"/>
      <c r="B13" s="19"/>
    </row>
    <row r="14" spans="1:9" x14ac:dyDescent="0.25">
      <c r="A14" s="61" t="s">
        <v>78</v>
      </c>
      <c r="B14" s="62" t="s">
        <v>80</v>
      </c>
      <c r="C14" s="62" t="s">
        <v>12</v>
      </c>
      <c r="D14" s="62" t="s">
        <v>13</v>
      </c>
      <c r="E14" s="62" t="s">
        <v>14</v>
      </c>
    </row>
    <row r="15" spans="1:9" x14ac:dyDescent="0.25">
      <c r="A15" s="83">
        <v>1</v>
      </c>
      <c r="B15" s="84">
        <f>B5-D15</f>
        <v>3600</v>
      </c>
      <c r="C15" s="84">
        <f>B8*B5</f>
        <v>320</v>
      </c>
      <c r="D15" s="84">
        <f>$B$5/$B$10</f>
        <v>400</v>
      </c>
      <c r="E15" s="84">
        <f>C15+D15</f>
        <v>720</v>
      </c>
      <c r="G15" s="64"/>
    </row>
    <row r="16" spans="1:9" x14ac:dyDescent="0.25">
      <c r="A16" s="83">
        <v>2</v>
      </c>
      <c r="B16" s="84">
        <f>B15-D16</f>
        <v>3200</v>
      </c>
      <c r="C16" s="84">
        <f>B15*$B$8</f>
        <v>288</v>
      </c>
      <c r="D16" s="84">
        <f t="shared" ref="D16:D24" si="0">$B$5/$B$10</f>
        <v>400</v>
      </c>
      <c r="E16" s="84">
        <f t="shared" ref="E16:E24" si="1">C16+D16</f>
        <v>688</v>
      </c>
    </row>
    <row r="17" spans="1:5" x14ac:dyDescent="0.25">
      <c r="A17" s="83">
        <v>3</v>
      </c>
      <c r="B17" s="84">
        <f t="shared" ref="B17:B24" si="2">B16-D17</f>
        <v>2800</v>
      </c>
      <c r="C17" s="84">
        <f t="shared" ref="C17:C24" si="3">B16*$B$8</f>
        <v>256</v>
      </c>
      <c r="D17" s="84">
        <f t="shared" si="0"/>
        <v>400</v>
      </c>
      <c r="E17" s="84">
        <f t="shared" si="1"/>
        <v>656</v>
      </c>
    </row>
    <row r="18" spans="1:5" x14ac:dyDescent="0.25">
      <c r="A18" s="83">
        <v>4</v>
      </c>
      <c r="B18" s="84">
        <f t="shared" si="2"/>
        <v>2400</v>
      </c>
      <c r="C18" s="84">
        <f t="shared" si="3"/>
        <v>224</v>
      </c>
      <c r="D18" s="84">
        <f t="shared" si="0"/>
        <v>400</v>
      </c>
      <c r="E18" s="84">
        <f t="shared" si="1"/>
        <v>624</v>
      </c>
    </row>
    <row r="19" spans="1:5" x14ac:dyDescent="0.25">
      <c r="A19" s="83">
        <v>5</v>
      </c>
      <c r="B19" s="84">
        <f t="shared" si="2"/>
        <v>2000</v>
      </c>
      <c r="C19" s="84">
        <f t="shared" si="3"/>
        <v>192</v>
      </c>
      <c r="D19" s="84">
        <f t="shared" si="0"/>
        <v>400</v>
      </c>
      <c r="E19" s="84">
        <f t="shared" si="1"/>
        <v>592</v>
      </c>
    </row>
    <row r="20" spans="1:5" x14ac:dyDescent="0.25">
      <c r="A20" s="83">
        <v>6</v>
      </c>
      <c r="B20" s="84">
        <f t="shared" si="2"/>
        <v>1600</v>
      </c>
      <c r="C20" s="84">
        <f t="shared" si="3"/>
        <v>160</v>
      </c>
      <c r="D20" s="84">
        <f t="shared" si="0"/>
        <v>400</v>
      </c>
      <c r="E20" s="84">
        <f t="shared" si="1"/>
        <v>560</v>
      </c>
    </row>
    <row r="21" spans="1:5" x14ac:dyDescent="0.25">
      <c r="A21" s="83">
        <v>7</v>
      </c>
      <c r="B21" s="84">
        <f t="shared" si="2"/>
        <v>1200</v>
      </c>
      <c r="C21" s="84">
        <f t="shared" si="3"/>
        <v>128</v>
      </c>
      <c r="D21" s="84">
        <f t="shared" si="0"/>
        <v>400</v>
      </c>
      <c r="E21" s="84">
        <f t="shared" si="1"/>
        <v>528</v>
      </c>
    </row>
    <row r="22" spans="1:5" x14ac:dyDescent="0.25">
      <c r="A22" s="83">
        <v>8</v>
      </c>
      <c r="B22" s="84">
        <f t="shared" si="2"/>
        <v>800</v>
      </c>
      <c r="C22" s="84">
        <f t="shared" si="3"/>
        <v>96</v>
      </c>
      <c r="D22" s="84">
        <f t="shared" si="0"/>
        <v>400</v>
      </c>
      <c r="E22" s="84">
        <f t="shared" si="1"/>
        <v>496</v>
      </c>
    </row>
    <row r="23" spans="1:5" x14ac:dyDescent="0.25">
      <c r="A23" s="83">
        <v>9</v>
      </c>
      <c r="B23" s="84">
        <f t="shared" si="2"/>
        <v>400</v>
      </c>
      <c r="C23" s="84">
        <f t="shared" si="3"/>
        <v>64</v>
      </c>
      <c r="D23" s="84">
        <f t="shared" si="0"/>
        <v>400</v>
      </c>
      <c r="E23" s="84">
        <f t="shared" si="1"/>
        <v>464</v>
      </c>
    </row>
    <row r="24" spans="1:5" x14ac:dyDescent="0.25">
      <c r="A24" s="83">
        <v>10</v>
      </c>
      <c r="B24" s="84">
        <f t="shared" si="2"/>
        <v>0</v>
      </c>
      <c r="C24" s="84">
        <f t="shared" si="3"/>
        <v>32</v>
      </c>
      <c r="D24" s="84">
        <f t="shared" si="0"/>
        <v>400</v>
      </c>
      <c r="E24" s="84">
        <f t="shared" si="1"/>
        <v>432</v>
      </c>
    </row>
    <row r="25" spans="1:5" x14ac:dyDescent="0.25">
      <c r="A25" s="10" t="s">
        <v>3</v>
      </c>
      <c r="B25" s="14">
        <v>0</v>
      </c>
      <c r="C25" s="11">
        <f>SUM(C15:C24)</f>
        <v>1760</v>
      </c>
      <c r="D25" s="11">
        <f>SUM(D15:D24)</f>
        <v>4000</v>
      </c>
      <c r="E25" s="11">
        <f>SUM(E15:E24)</f>
        <v>5760</v>
      </c>
    </row>
  </sheetData>
  <sheetProtection selectLockedCells="1"/>
  <mergeCells count="2">
    <mergeCell ref="A1:I1"/>
    <mergeCell ref="A3:F3"/>
  </mergeCells>
  <pageMargins left="0.7" right="0.7" top="0.75" bottom="0.75" header="0.3" footer="0.3"/>
  <pageSetup paperSize="9" orientation="portrait" horizontalDpi="4294967292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31D6F-BB0A-4EED-AD8F-362C619B9973}">
  <sheetPr>
    <tabColor rgb="FFFFC000"/>
  </sheetPr>
  <dimension ref="A1:B7"/>
  <sheetViews>
    <sheetView workbookViewId="0">
      <selection activeCell="B6" sqref="B6"/>
    </sheetView>
  </sheetViews>
  <sheetFormatPr defaultRowHeight="15" x14ac:dyDescent="0.25"/>
  <cols>
    <col min="1" max="1" width="34.28515625" customWidth="1"/>
    <col min="2" max="2" width="16.42578125" customWidth="1"/>
  </cols>
  <sheetData>
    <row r="1" spans="1:2" x14ac:dyDescent="0.25">
      <c r="A1" t="s">
        <v>87</v>
      </c>
    </row>
    <row r="3" spans="1:2" x14ac:dyDescent="0.25">
      <c r="A3" s="3" t="s">
        <v>11</v>
      </c>
      <c r="B3" s="23">
        <f>'anuitetno-odplacevanje-letno'!B5</f>
        <v>8000</v>
      </c>
    </row>
    <row r="4" spans="1:2" x14ac:dyDescent="0.25">
      <c r="A4" s="3" t="s">
        <v>6</v>
      </c>
      <c r="B4" s="24">
        <v>0.08</v>
      </c>
    </row>
    <row r="5" spans="1:2" x14ac:dyDescent="0.25">
      <c r="A5" s="3" t="s">
        <v>34</v>
      </c>
      <c r="B5" s="25">
        <f>'anuitetno-odplacevanje-letno'!B10</f>
        <v>10</v>
      </c>
    </row>
    <row r="6" spans="1:2" x14ac:dyDescent="0.25">
      <c r="A6" s="3" t="s">
        <v>9</v>
      </c>
      <c r="B6" s="25">
        <v>1</v>
      </c>
    </row>
    <row r="7" spans="1:2" x14ac:dyDescent="0.25">
      <c r="A7" s="3" t="s">
        <v>10</v>
      </c>
      <c r="B7" s="27">
        <f>-PMT(B4,B5,B3)</f>
        <v>1192.2359095766033</v>
      </c>
    </row>
  </sheetData>
  <sheetProtection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12</vt:i4>
      </vt:variant>
    </vt:vector>
  </HeadingPairs>
  <TitlesOfParts>
    <vt:vector size="12" baseType="lpstr">
      <vt:lpstr>fiksna_anuiteta_rel_obr_m</vt:lpstr>
      <vt:lpstr>anuitetno-odplacevanje</vt:lpstr>
      <vt:lpstr>obrocno-odplacevanje</vt:lpstr>
      <vt:lpstr>naloge</vt:lpstr>
      <vt:lpstr>izr_obroka_fun_PMT anuitetno</vt:lpstr>
      <vt:lpstr>izr_obroka_fun_PMT obročno</vt:lpstr>
      <vt:lpstr>anuitetno-odplacevanje-letno</vt:lpstr>
      <vt:lpstr>obrocno-odplacevanje-letno</vt:lpstr>
      <vt:lpstr>izr_obroka_fun_PMT anuitetletna</vt:lpstr>
      <vt:lpstr>izr_obroka_fun_PMT obročletno</vt:lpstr>
      <vt:lpstr>visina_posojila</vt:lpstr>
      <vt:lpstr>tezava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 Cernilec</dc:creator>
  <cp:lastModifiedBy>Janez Černilec</cp:lastModifiedBy>
  <dcterms:created xsi:type="dcterms:W3CDTF">2013-08-31T06:07:29Z</dcterms:created>
  <dcterms:modified xsi:type="dcterms:W3CDTF">2022-06-10T21:43:32Z</dcterms:modified>
</cp:coreProperties>
</file>