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Y WEBSITE\davki\_private\krizanke\"/>
    </mc:Choice>
  </mc:AlternateContent>
  <bookViews>
    <workbookView xWindow="0" yWindow="0" windowWidth="23040" windowHeight="9396"/>
  </bookViews>
  <sheets>
    <sheet name="VPRAŠANJA" sheetId="2" r:id="rId1"/>
    <sheet name="PUZLA" sheetId="1" r:id="rId2"/>
    <sheet name="SLIKA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" i="1" l="1"/>
  <c r="BB1" i="1"/>
  <c r="Y2" i="1"/>
  <c r="AU7" i="1" l="1"/>
  <c r="BE4" i="1"/>
  <c r="AP7" i="1"/>
  <c r="AJ9" i="1"/>
  <c r="AE3" i="1"/>
  <c r="AB2" i="1"/>
  <c r="W5" i="1"/>
  <c r="U4" i="1"/>
  <c r="N6" i="1"/>
  <c r="L5" i="1"/>
  <c r="A19" i="1"/>
  <c r="J9" i="1"/>
</calcChain>
</file>

<file path=xl/comments1.xml><?xml version="1.0" encoding="utf-8"?>
<comments xmlns="http://schemas.openxmlformats.org/spreadsheetml/2006/main">
  <authors>
    <author>Janez</author>
  </authors>
  <commentList>
    <comment ref="Q1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Blagajna javnega financiranja, v kateri je bilo v letu 2017 za 1,95 MRD EUR (10,3 % državnega proračuna RS)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BB1" authorId="0" shapeId="0">
      <text>
        <r>
          <rPr>
            <b/>
            <sz val="11"/>
            <color indexed="81"/>
            <rFont val="Segoe UI"/>
            <family val="2"/>
            <charset val="238"/>
          </rPr>
          <t>Odhodek državnega proračuna, ki znaša v letu 2017 22 % in se nanaša na šole, raziskovalne inštitucije, športna društva, umetnost …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Y2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Prihodek državnega proračuna, ki znaša v letu 2017 4 % in se nanaša na sredstva, ki so pritekla iz EU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AB2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Prihodek državnega proračuna, ki znaša v letu 2017 8 % in se nanašajo na dividende, takse, globe …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AE3" authorId="0" shapeId="0">
      <text>
        <r>
          <rPr>
            <b/>
            <sz val="11"/>
            <color indexed="81"/>
            <rFont val="Segoe UI"/>
            <family val="2"/>
            <charset val="238"/>
          </rPr>
          <t>Odhodek državnega proračuna, ki znaša v letu 2017 12 % in se nanaša na socialno zavarovanje (socialni prejemki, pomoči …)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U4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Odhodek državnega proračuna, ki znaša v letu 2017 3 % in se nanaša na stanje telesnega, duševnega in socialnega blagostanja človeka, in ne le odsotnost bolezni ali napake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BE4" authorId="0" shapeId="0">
      <text>
        <r>
          <rPr>
            <b/>
            <sz val="11"/>
            <color indexed="81"/>
            <rFont val="Segoe UI"/>
            <family val="2"/>
            <charset val="238"/>
          </rPr>
          <t>Odhodek državnega proračuna, ki znaša v letu 2017 12 % in se nanaša na prihodke in odhodke v zvezi s pokojninami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L5" authorId="0" shapeId="0">
      <text>
        <r>
          <rPr>
            <b/>
            <sz val="11"/>
            <color indexed="81"/>
            <rFont val="Segoe UI"/>
            <family val="2"/>
            <charset val="238"/>
          </rPr>
          <t>Blagajna javnega financiranja, v kateri je bilo v letu 2017 za 9,16 MRD EUR (48,4 % državnega proračuna RS)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W5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Odhodek državnega proračuna, ki znaša v letu 2017 4 % in se nanaša na človeško dejavnost, ki jo delimo jo na poljedelstvo in živinorejo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N6" authorId="0" shapeId="0">
      <text>
        <r>
          <rPr>
            <b/>
            <sz val="11"/>
            <color indexed="81"/>
            <rFont val="Segoe UI"/>
            <family val="2"/>
            <charset val="238"/>
          </rPr>
          <t>Odhodek državnega proračuna, ki znaša v letu 2017 3 % in se nanaša na mesto, kjer poteka trgovanje z delovnimi storitvami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AP7" authorId="0" shapeId="0">
      <text>
        <r>
          <rPr>
            <b/>
            <sz val="11"/>
            <color indexed="81"/>
            <rFont val="Segoe UI"/>
            <family val="2"/>
            <charset val="238"/>
          </rPr>
          <t>Odhodek državnega proračuna, ki znaša v letu 2017 6 % in se nanaša na državno upravo, lokalno samoupravo in nosilce javnih pooblastil)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AU7" authorId="0" shapeId="0">
      <text>
        <r>
          <rPr>
            <b/>
            <sz val="11"/>
            <color indexed="81"/>
            <rFont val="Segoe UI"/>
            <family val="2"/>
            <charset val="238"/>
          </rPr>
          <t>Odhodek državnega proračuna, ki znaša v letu 2017 16 % in se nanaša na plačila EU zaradi posojenega dendarja in druga plačila EU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J9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Blagajna javnega financiranja, v kateri je bilo v letu 2017 za 5,12 MRD EUR (27,1 % državnega proračuna RS)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AJ9" authorId="0" shapeId="0">
      <text>
        <r>
          <rPr>
            <b/>
            <sz val="11"/>
            <color indexed="81"/>
            <rFont val="Segoe UI"/>
            <family val="2"/>
            <charset val="238"/>
          </rPr>
          <t>Prihodek državnega proračuna, ki znaša v letu 2017 40 % in se nanaša na davek na potrošnjo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A19" authorId="0" shapeId="0">
      <text>
        <r>
          <rPr>
            <b/>
            <sz val="11"/>
            <color indexed="81"/>
            <rFont val="Segoe UI"/>
            <family val="2"/>
            <charset val="238"/>
          </rPr>
          <t xml:space="preserve">Prihodek državnega proračuna, ki znaša v letu 2017 9 % in se nanašajo na davke iz kapitala, premoženja 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<sst xmlns="http://schemas.openxmlformats.org/spreadsheetml/2006/main" count="231" uniqueCount="65">
  <si>
    <t>Z</t>
  </si>
  <si>
    <t>A</t>
  </si>
  <si>
    <t>V</t>
  </si>
  <si>
    <t>O</t>
  </si>
  <si>
    <t>D</t>
  </si>
  <si>
    <t>P</t>
  </si>
  <si>
    <t>K</t>
  </si>
  <si>
    <t>J</t>
  </si>
  <si>
    <t>N</t>
  </si>
  <si>
    <t>I</t>
  </si>
  <si>
    <t>S</t>
  </si>
  <si>
    <t>L</t>
  </si>
  <si>
    <t>R</t>
  </si>
  <si>
    <t>E</t>
  </si>
  <si>
    <t>1Z</t>
  </si>
  <si>
    <t>10D</t>
  </si>
  <si>
    <t>Ž</t>
  </si>
  <si>
    <t>Č</t>
  </si>
  <si>
    <t>U</t>
  </si>
  <si>
    <t>2D</t>
  </si>
  <si>
    <t>T</t>
  </si>
  <si>
    <t>G</t>
  </si>
  <si>
    <t>3T</t>
  </si>
  <si>
    <t>B</t>
  </si>
  <si>
    <t>1O</t>
  </si>
  <si>
    <t>5Z</t>
  </si>
  <si>
    <t>M</t>
  </si>
  <si>
    <t>6K</t>
  </si>
  <si>
    <t>4P</t>
  </si>
  <si>
    <t>H</t>
  </si>
  <si>
    <t>7N</t>
  </si>
  <si>
    <t>8S</t>
  </si>
  <si>
    <t>9J</t>
  </si>
  <si>
    <t>Ć</t>
  </si>
  <si>
    <t>12V</t>
  </si>
  <si>
    <t>Prva črka za blagajno javnega financiranja, v kateri je bilo v letu 2017 za 2,68 MRD EUR (14,2 % proračuna RS)</t>
  </si>
  <si>
    <t>1X</t>
  </si>
  <si>
    <t xml:space="preserve">Prva črka na odhodek državnega proračuna, ki znaša v letu 2017 3 % in se nanaša na prostorsko ureditev, ravnanje z odpaki, električno infrastrukturo ..: </t>
  </si>
  <si>
    <t>Prva črka za odhodek državnega proračuna, ki znaša v letu 2017 11 % in se nanaša na varovanje življenja, osebne varnosti in premoženja ljudi</t>
  </si>
  <si>
    <t>Prva črka za odhodek državnega proračuna, ki znaša v letu 2017 1 % in se nanaša na podjetniške ideje, varstvo konkurence</t>
  </si>
  <si>
    <t>Prva črka za prihodek državnega proračuna, ki znaša v letu 2017 9 % in se nanašajo na obdavčene dobičke pravnih oseb</t>
  </si>
  <si>
    <t>Prva črka za prihodek državnega proračuna, ki znaša v letu 2017 12 % in se nanaša na davek od dohodkov fizičnih oseb</t>
  </si>
  <si>
    <t xml:space="preserve">Prva črka za prihodek državnega proračuna, ki znaša v letu 2017 18 % in se nanaša na specifični davek npr. na porabo zdravju škodljivih izdelkov npr. alkohola, cigaret …: </t>
  </si>
  <si>
    <t>Prva črka za presežek izdatkov državnega proračuna (nakupi izdelkov in storitev, transferji) nad državnimi prihodki (davki), ki v RS za leto 2017 znašajo 326,2 MIO EUR</t>
  </si>
  <si>
    <t>Prva črka za zakon, ki ureja državni proračun</t>
  </si>
  <si>
    <t>Prva črka za denarna sredstva, ki si jih izposodi država na mednarodnih finančnih trgih kapitala</t>
  </si>
  <si>
    <t>Prva črka za dogodek, ki ga organizira FURS, da bi spodbudil izdajanje računov …:</t>
  </si>
  <si>
    <t>Prva črka za fizično osebo, ki opravlja dejavnost in plačuje davek iz dejavnosti</t>
  </si>
  <si>
    <t>Prva črka za celoten znesek dolga posamezne države</t>
  </si>
  <si>
    <t>Prva črka za klasifikacijo, ki nam pove, kateri proračunski uporabniki uporabljajo proračunska sredstva</t>
  </si>
  <si>
    <t>Š</t>
  </si>
  <si>
    <t>Prva črka za vrsto cilja: zboljšati kakovost življenja in blaginjo vseh državljanov</t>
  </si>
  <si>
    <t>11I</t>
  </si>
  <si>
    <t>13P</t>
  </si>
  <si>
    <t>10X</t>
  </si>
  <si>
    <t>2X</t>
  </si>
  <si>
    <t>3X</t>
  </si>
  <si>
    <t>4X</t>
  </si>
  <si>
    <t>5X</t>
  </si>
  <si>
    <t>7X</t>
  </si>
  <si>
    <t>8X</t>
  </si>
  <si>
    <t>9X</t>
  </si>
  <si>
    <t>11X</t>
  </si>
  <si>
    <t>12X</t>
  </si>
  <si>
    <t>13X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</si>
</sst>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1"/>
      <name val="Segoe UI"/>
      <family val="2"/>
      <charset val="238"/>
    </font>
    <font>
      <b/>
      <sz val="11"/>
      <color indexed="81"/>
      <name val="Segoe U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2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1" fillId="0" borderId="0" xfId="0" applyFont="1"/>
    <xf numFmtId="0" fontId="4" fillId="3" borderId="1" xfId="1" applyFill="1" applyBorder="1"/>
    <xf numFmtId="0" fontId="4" fillId="3" borderId="1" xfId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4" fillId="2" borderId="1" xfId="1" applyFill="1" applyBorder="1" applyAlignment="1">
      <alignment horizontal="left" vertical="center"/>
    </xf>
    <xf numFmtId="0" fontId="4" fillId="0" borderId="1" xfId="1" applyBorder="1" applyAlignment="1">
      <alignment horizontal="left" vertical="center"/>
    </xf>
    <xf numFmtId="0" fontId="4" fillId="3" borderId="1" xfId="1" applyFill="1" applyBorder="1" applyAlignment="1"/>
    <xf numFmtId="0" fontId="4" fillId="0" borderId="1" xfId="1" applyBorder="1" applyAlignment="1"/>
    <xf numFmtId="0" fontId="4" fillId="4" borderId="6" xfId="1" applyFill="1" applyBorder="1" applyAlignment="1"/>
    <xf numFmtId="0" fontId="4" fillId="0" borderId="7" xfId="1" applyBorder="1" applyAlignment="1"/>
    <xf numFmtId="0" fontId="4" fillId="0" borderId="3" xfId="1" applyBorder="1" applyAlignment="1"/>
    <xf numFmtId="0" fontId="4" fillId="0" borderId="6" xfId="1" applyBorder="1" applyAlignment="1"/>
    <xf numFmtId="0" fontId="0" fillId="0" borderId="7" xfId="0" applyBorder="1" applyAlignment="1"/>
    <xf numFmtId="0" fontId="0" fillId="0" borderId="3" xfId="0" applyBorder="1" applyAlignment="1"/>
    <xf numFmtId="0" fontId="4" fillId="3" borderId="6" xfId="1" applyFill="1" applyBorder="1" applyAlignment="1"/>
    <xf numFmtId="0" fontId="4" fillId="3" borderId="7" xfId="1" applyFill="1" applyBorder="1" applyAlignment="1"/>
    <xf numFmtId="0" fontId="4" fillId="3" borderId="3" xfId="1" applyFill="1" applyBorder="1" applyAlignment="1"/>
    <xf numFmtId="0" fontId="5" fillId="0" borderId="0" xfId="0" applyFont="1"/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SLIK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SLIK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VPRA&#352;ANJ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15</xdr:row>
      <xdr:rowOff>133350</xdr:rowOff>
    </xdr:from>
    <xdr:to>
      <xdr:col>26</xdr:col>
      <xdr:colOff>28574</xdr:colOff>
      <xdr:row>40</xdr:row>
      <xdr:rowOff>167837</xdr:rowOff>
    </xdr:to>
    <xdr:pic>
      <xdr:nvPicPr>
        <xdr:cNvPr id="2" name="Slika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847975"/>
          <a:ext cx="6448425" cy="4558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113974</xdr:colOff>
      <xdr:row>1</xdr:row>
      <xdr:rowOff>8467</xdr:rowOff>
    </xdr:from>
    <xdr:to>
      <xdr:col>8</xdr:col>
      <xdr:colOff>145958</xdr:colOff>
      <xdr:row>9</xdr:row>
      <xdr:rowOff>8467</xdr:rowOff>
    </xdr:to>
    <xdr:pic>
      <xdr:nvPicPr>
        <xdr:cNvPr id="2" name="Slika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74" y="194734"/>
          <a:ext cx="2131717" cy="1507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25</xdr:col>
      <xdr:colOff>129922</xdr:colOff>
      <xdr:row>60</xdr:row>
      <xdr:rowOff>30480</xdr:rowOff>
    </xdr:to>
    <xdr:pic>
      <xdr:nvPicPr>
        <xdr:cNvPr id="4" name="Slika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160"/>
          <a:ext cx="15369922" cy="10866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"/>
  <sheetViews>
    <sheetView showGridLines="0" showRowColHeaders="0" tabSelected="1" zoomScale="80" zoomScaleNormal="80" workbookViewId="0">
      <selection sqref="A1:AL1"/>
    </sheetView>
  </sheetViews>
  <sheetFormatPr defaultRowHeight="14.4" x14ac:dyDescent="0.3"/>
  <cols>
    <col min="1" max="37" width="3.77734375" customWidth="1"/>
    <col min="38" max="38" width="23" customWidth="1"/>
    <col min="39" max="39" width="3.77734375" customWidth="1"/>
    <col min="40" max="40" width="4.44140625" customWidth="1"/>
    <col min="41" max="100" width="3.77734375" customWidth="1"/>
  </cols>
  <sheetData>
    <row r="1" spans="1:40" x14ac:dyDescent="0.3">
      <c r="A1" s="16" t="s">
        <v>35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4" t="s">
        <v>14</v>
      </c>
      <c r="AN1" s="11" t="s">
        <v>14</v>
      </c>
    </row>
    <row r="2" spans="1:40" x14ac:dyDescent="0.3">
      <c r="A2" s="20" t="s">
        <v>41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2"/>
      <c r="AM2" s="14" t="s">
        <v>55</v>
      </c>
      <c r="AN2" s="11" t="s">
        <v>19</v>
      </c>
    </row>
    <row r="3" spans="1:40" x14ac:dyDescent="0.3">
      <c r="A3" s="18" t="s">
        <v>37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6" t="s">
        <v>36</v>
      </c>
      <c r="AN3" s="11" t="s">
        <v>24</v>
      </c>
    </row>
    <row r="4" spans="1:40" x14ac:dyDescent="0.3">
      <c r="A4" s="23" t="s">
        <v>40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5"/>
      <c r="AM4" s="5" t="s">
        <v>55</v>
      </c>
      <c r="AN4" s="11" t="s">
        <v>19</v>
      </c>
    </row>
    <row r="5" spans="1:40" x14ac:dyDescent="0.3">
      <c r="A5" s="12" t="s">
        <v>42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6" t="s">
        <v>56</v>
      </c>
      <c r="AN5" s="11" t="s">
        <v>22</v>
      </c>
    </row>
    <row r="6" spans="1:40" x14ac:dyDescent="0.3">
      <c r="A6" s="23" t="s">
        <v>43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5"/>
      <c r="AM6" s="5" t="s">
        <v>57</v>
      </c>
      <c r="AN6" s="11" t="s">
        <v>28</v>
      </c>
    </row>
    <row r="7" spans="1:40" x14ac:dyDescent="0.3">
      <c r="A7" s="18" t="s">
        <v>44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6" t="s">
        <v>58</v>
      </c>
      <c r="AN7" s="11" t="s">
        <v>25</v>
      </c>
    </row>
    <row r="8" spans="1:40" x14ac:dyDescent="0.3">
      <c r="A8" s="23" t="s">
        <v>45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5"/>
      <c r="AM8" s="5" t="s">
        <v>27</v>
      </c>
      <c r="AN8" s="11" t="s">
        <v>27</v>
      </c>
    </row>
    <row r="9" spans="1:40" x14ac:dyDescent="0.3">
      <c r="A9" s="18" t="s">
        <v>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6" t="s">
        <v>59</v>
      </c>
      <c r="AN9" s="11" t="s">
        <v>30</v>
      </c>
    </row>
    <row r="10" spans="1:40" x14ac:dyDescent="0.3">
      <c r="A10" s="23" t="s">
        <v>47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5"/>
      <c r="AM10" s="5" t="s">
        <v>60</v>
      </c>
      <c r="AN10" s="11" t="s">
        <v>31</v>
      </c>
    </row>
    <row r="11" spans="1:40" x14ac:dyDescent="0.3">
      <c r="A11" s="18" t="s">
        <v>48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6" t="s">
        <v>61</v>
      </c>
      <c r="AN11" s="11" t="s">
        <v>32</v>
      </c>
    </row>
    <row r="12" spans="1:40" x14ac:dyDescent="0.3">
      <c r="A12" s="23" t="s">
        <v>51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5"/>
      <c r="AM12" s="5" t="s">
        <v>54</v>
      </c>
      <c r="AN12" s="11" t="s">
        <v>15</v>
      </c>
    </row>
    <row r="13" spans="1:40" x14ac:dyDescent="0.3">
      <c r="A13" s="18" t="s">
        <v>49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6" t="s">
        <v>62</v>
      </c>
      <c r="AN13" s="11" t="s">
        <v>52</v>
      </c>
    </row>
    <row r="14" spans="1:40" x14ac:dyDescent="0.3">
      <c r="A14" s="23" t="s">
        <v>38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5"/>
      <c r="AM14" s="15" t="s">
        <v>63</v>
      </c>
      <c r="AN14" s="11" t="s">
        <v>34</v>
      </c>
    </row>
    <row r="15" spans="1:40" x14ac:dyDescent="0.3">
      <c r="A15" s="26" t="s">
        <v>39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8"/>
      <c r="AM15" s="6" t="s">
        <v>64</v>
      </c>
      <c r="AN15" s="11" t="s">
        <v>53</v>
      </c>
    </row>
  </sheetData>
  <mergeCells count="14">
    <mergeCell ref="A13:AL13"/>
    <mergeCell ref="A8:AL8"/>
    <mergeCell ref="A10:AL10"/>
    <mergeCell ref="A11:AL11"/>
    <mergeCell ref="A15:AL15"/>
    <mergeCell ref="A12:AL12"/>
    <mergeCell ref="A14:AL14"/>
    <mergeCell ref="A1:AL1"/>
    <mergeCell ref="A3:AL3"/>
    <mergeCell ref="A7:AL7"/>
    <mergeCell ref="A9:AL9"/>
    <mergeCell ref="A2:AL2"/>
    <mergeCell ref="A4:AL4"/>
    <mergeCell ref="A6:AL6"/>
  </mergeCells>
  <hyperlinks>
    <hyperlink ref="A3:AL3" location="PUZLA!A1" display="Prva črka na odhodek državnega proračuna, ki znaša v letu 2017 3 % in se nanaša na prostorsko ureditev, ravnanje z odpaki, električno infrastrukturo ..: "/>
    <hyperlink ref="A4:AD4" location="PUZLA!A1" display="Prva črka za prihodek državnega proračuna, ki znaša v letu 2017 9 % in se nanašajo na obdavčene dobičke pravnih oseb"/>
    <hyperlink ref="A5:AL5" location="PUZLA!A1" display="Prva črka za prihodek državnega proračuna, ki znaša v letu 2017 18 % in se nanaša na specifični davek npr. na porabo zdravju škodljivih izdelkov npr. alkohola, cigaret …: "/>
    <hyperlink ref="A6:AL6" location="PUZLA!A1" display="Prva črka za presežek izdatkov državnega proračuna (nakupi izdelkov in storitev, transferji) nad državnimi prihodki (davki), ki v RS za leto 2017 znašajo 326,2 MIO EUR"/>
    <hyperlink ref="A7:AL7" location="PUZLA!A1" display="Prva črka za zakon, ki ureja državni proračun"/>
    <hyperlink ref="A9:AL9" location="PUZLA!A1" display="Prva črka za dogodek, ki ga organizira FURS, da bi spodbudil izdajanje računov …:"/>
    <hyperlink ref="A11:AL11" location="PUZLA!A1" display="Prva črka za celoten znesek dolga posamezne države"/>
    <hyperlink ref="A15:AL15" location="PUZLA!A1" display="Prva črka za odhodek državnega proračuna, ki znaša v letu 2017 1 % in se nanaša na podjetniške ideje, varstvo konkurence"/>
    <hyperlink ref="A13:AL13" location="PUZLA!A1" display="Prva črka za klasifikacijo, ki nam pove, kateri proračunski uporabniki uporabljajo proračunska sredstva"/>
    <hyperlink ref="A1:AL1" location="PUZLA!A1" display="Prva črka za blagajno javnega financiranja, v kateri je bilo v letu 2017 za 2,68 MRD EUR (14,2 % proračuna RS)"/>
    <hyperlink ref="A2:AL2" location="PUZLA!A1" display="Prva črka za prihodek državnega proračuna, ki znaša v letu 2017 12 % in se nanaša na davek od dohodkov fizičnih oseb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32"/>
  <sheetViews>
    <sheetView showGridLines="0" zoomScale="90" zoomScaleNormal="90" workbookViewId="0">
      <selection activeCell="BG9" sqref="BG9"/>
    </sheetView>
  </sheetViews>
  <sheetFormatPr defaultRowHeight="14.4" x14ac:dyDescent="0.3"/>
  <cols>
    <col min="1" max="94" width="3.77734375" customWidth="1"/>
  </cols>
  <sheetData>
    <row r="1" spans="10:59" x14ac:dyDescent="0.3">
      <c r="Q1" s="6" t="str">
        <f>IF(VPRAŠANJA!AM3=VPRAŠANJA!AN3,"1O","1X")</f>
        <v>1X</v>
      </c>
      <c r="BB1" s="6" t="str">
        <f>IF(VPRAŠANJA!AM13=VPRAŠANJA!AN13,"11I","11X")</f>
        <v>11X</v>
      </c>
    </row>
    <row r="2" spans="10:59" x14ac:dyDescent="0.3">
      <c r="Q2" s="1" t="s">
        <v>23</v>
      </c>
      <c r="Y2" s="6" t="str">
        <f>IF(VPRAŠANJA!AM6=VPRAŠANJA!AN6,"4P","4X")</f>
        <v>4X</v>
      </c>
      <c r="AB2" s="13" t="str">
        <f>IF(VPRAŠANJA!AM9=VPRAŠANJA!AN9,"7N","7X")</f>
        <v>7X</v>
      </c>
      <c r="BB2" s="1" t="s">
        <v>0</v>
      </c>
    </row>
    <row r="3" spans="10:59" x14ac:dyDescent="0.3">
      <c r="Q3" s="1"/>
      <c r="Y3" s="1" t="s">
        <v>12</v>
      </c>
      <c r="AB3" s="1" t="s">
        <v>13</v>
      </c>
      <c r="AE3" s="6" t="str">
        <f>IF(VPRAŠANJA!AM10=VPRAŠANJA!AN10,"8S","8X")</f>
        <v>8X</v>
      </c>
      <c r="BB3" s="1"/>
    </row>
    <row r="4" spans="10:59" x14ac:dyDescent="0.3">
      <c r="Q4" s="1" t="s">
        <v>9</v>
      </c>
      <c r="U4" s="13" t="str">
        <f>IF(VPRAŠANJA!AM7=VPRAŠANJA!AN7,"5Z","5X")</f>
        <v>5X</v>
      </c>
      <c r="Y4" s="1"/>
      <c r="AB4" s="1"/>
      <c r="AE4" s="1" t="s">
        <v>3</v>
      </c>
      <c r="BB4" s="1" t="s">
        <v>23</v>
      </c>
      <c r="BE4" s="10" t="str">
        <f>IF(VPRAŠANJA!AM14=VPRAŠANJA!AN14,"12V","12X")</f>
        <v>12X</v>
      </c>
    </row>
    <row r="5" spans="10:59" x14ac:dyDescent="0.3">
      <c r="L5" s="6" t="str">
        <f>IF(VPRAŠANJA!AM4=VPRAŠANJA!AN4,"2D","2X")</f>
        <v>2X</v>
      </c>
      <c r="Q5" s="1" t="s">
        <v>8</v>
      </c>
      <c r="U5" s="1" t="s">
        <v>4</v>
      </c>
      <c r="W5" s="6" t="str">
        <f>IF(VPRAŠANJA!AM8=VPRAŠANJA!AN8,"6K","6X")</f>
        <v>6K</v>
      </c>
      <c r="Y5" s="1" t="s">
        <v>7</v>
      </c>
      <c r="AB5" s="1" t="s">
        <v>1</v>
      </c>
      <c r="AE5" s="1"/>
      <c r="BB5" s="1" t="s">
        <v>12</v>
      </c>
      <c r="BE5" s="1" t="s">
        <v>5</v>
      </c>
    </row>
    <row r="6" spans="10:59" x14ac:dyDescent="0.3">
      <c r="L6" s="1" t="s">
        <v>12</v>
      </c>
      <c r="N6" s="13" t="str">
        <f>IF(VPRAŠANJA!AM5=VPRAŠANJA!AN5,"3T","3X")</f>
        <v>3X</v>
      </c>
      <c r="Q6" s="1"/>
      <c r="U6" s="1" t="s">
        <v>12</v>
      </c>
      <c r="W6" s="1" t="s">
        <v>26</v>
      </c>
      <c r="Y6" s="1" t="s">
        <v>13</v>
      </c>
      <c r="AB6" s="1" t="s">
        <v>2</v>
      </c>
      <c r="AE6" s="1" t="s">
        <v>9</v>
      </c>
      <c r="BB6" s="1" t="s">
        <v>1</v>
      </c>
      <c r="BE6" s="1"/>
    </row>
    <row r="7" spans="10:59" x14ac:dyDescent="0.3">
      <c r="L7" s="1" t="s">
        <v>16</v>
      </c>
      <c r="N7" s="1" t="s">
        <v>12</v>
      </c>
      <c r="Q7" s="1" t="s">
        <v>6</v>
      </c>
      <c r="U7" s="1" t="s">
        <v>1</v>
      </c>
      <c r="W7" s="1" t="s">
        <v>13</v>
      </c>
      <c r="Y7" s="1"/>
      <c r="AB7" s="1" t="s">
        <v>17</v>
      </c>
      <c r="AE7" s="1"/>
      <c r="AP7" s="6" t="str">
        <f>IF(VPRAŠANJA!AM11=VPRAŠANJA!AN11,"9J","9X")</f>
        <v>9X</v>
      </c>
      <c r="AU7" s="6" t="str">
        <f>IF(VPRAŠANJA!AM15=VPRAŠANJA!AN15,"13P","13X")</f>
        <v>13X</v>
      </c>
      <c r="BB7" s="1"/>
      <c r="BE7" s="1" t="s">
        <v>1</v>
      </c>
    </row>
    <row r="8" spans="10:59" ht="15" thickBot="1" x14ac:dyDescent="0.35">
      <c r="L8" s="1"/>
      <c r="N8" s="8" t="s">
        <v>21</v>
      </c>
      <c r="Q8" s="8" t="s">
        <v>9</v>
      </c>
      <c r="U8" s="1" t="s">
        <v>2</v>
      </c>
      <c r="W8" s="1" t="s">
        <v>20</v>
      </c>
      <c r="Y8" s="8" t="s">
        <v>1</v>
      </c>
      <c r="AB8" s="1" t="s">
        <v>8</v>
      </c>
      <c r="AE8" s="1" t="s">
        <v>11</v>
      </c>
      <c r="AP8" s="1"/>
      <c r="AU8" s="1"/>
      <c r="BB8" s="1" t="s">
        <v>13</v>
      </c>
      <c r="BE8" s="1" t="s">
        <v>17</v>
      </c>
    </row>
    <row r="9" spans="10:59" ht="15" thickBot="1" x14ac:dyDescent="0.35">
      <c r="J9" s="4" t="str">
        <f>IF(VPRAŠANJA!AM1=VPRAŠANJA!AN1,"1Z","1X")</f>
        <v>1Z</v>
      </c>
      <c r="K9" s="1" t="s">
        <v>1</v>
      </c>
      <c r="L9" s="1" t="s">
        <v>2</v>
      </c>
      <c r="M9" s="1" t="s">
        <v>3</v>
      </c>
      <c r="N9" s="3" t="s">
        <v>4</v>
      </c>
      <c r="O9" s="2"/>
      <c r="P9" s="3" t="s">
        <v>1</v>
      </c>
      <c r="Q9" s="1" t="s">
        <v>5</v>
      </c>
      <c r="R9" s="1" t="s">
        <v>3</v>
      </c>
      <c r="S9" s="1" t="s">
        <v>6</v>
      </c>
      <c r="T9" s="1" t="s">
        <v>3</v>
      </c>
      <c r="U9" s="1" t="s">
        <v>7</v>
      </c>
      <c r="V9" s="1"/>
      <c r="W9" s="1" t="s">
        <v>9</v>
      </c>
      <c r="X9" s="1" t="s">
        <v>8</v>
      </c>
      <c r="Y9" s="1"/>
      <c r="Z9" s="1" t="s">
        <v>6</v>
      </c>
      <c r="AA9" s="3" t="s">
        <v>3</v>
      </c>
      <c r="AB9" s="8" t="s">
        <v>9</v>
      </c>
      <c r="AC9" s="3" t="s">
        <v>8</v>
      </c>
      <c r="AD9" s="1" t="s">
        <v>9</v>
      </c>
      <c r="AE9" s="1" t="s">
        <v>8</v>
      </c>
      <c r="AF9" s="1" t="s">
        <v>2</v>
      </c>
      <c r="AG9" s="1"/>
      <c r="AH9" s="1" t="s">
        <v>11</v>
      </c>
      <c r="AI9" s="1" t="s">
        <v>9</v>
      </c>
      <c r="AJ9" s="13" t="str">
        <f>IF(VPRAŠANJA!AM12=VPRAŠANJA!AN12,"10D","10X")</f>
        <v>10X</v>
      </c>
      <c r="AK9" s="1" t="s">
        <v>10</v>
      </c>
      <c r="AL9" s="1" t="s">
        <v>6</v>
      </c>
      <c r="AM9" s="3"/>
      <c r="AN9" s="31" t="s">
        <v>0</v>
      </c>
      <c r="AO9" s="1" t="s">
        <v>1</v>
      </c>
      <c r="AP9" s="1" t="s">
        <v>2</v>
      </c>
      <c r="AQ9" s="1" t="s">
        <v>1</v>
      </c>
      <c r="AR9" s="1"/>
      <c r="AS9" s="1" t="s">
        <v>3</v>
      </c>
      <c r="AT9" s="1" t="s">
        <v>2</v>
      </c>
      <c r="AU9" s="1" t="s">
        <v>1</v>
      </c>
      <c r="AV9" s="1" t="s">
        <v>8</v>
      </c>
      <c r="AW9" s="1"/>
      <c r="AX9" s="3" t="s">
        <v>13</v>
      </c>
      <c r="AY9" s="1"/>
      <c r="AZ9" s="1" t="s">
        <v>11</v>
      </c>
      <c r="BA9" s="1"/>
      <c r="BB9" s="1" t="s">
        <v>2</v>
      </c>
      <c r="BC9" s="1" t="s">
        <v>13</v>
      </c>
      <c r="BD9" s="1"/>
      <c r="BE9" s="1" t="s">
        <v>9</v>
      </c>
      <c r="BF9" s="1" t="s">
        <v>7</v>
      </c>
      <c r="BG9" s="1"/>
    </row>
    <row r="10" spans="10:59" ht="15" thickBot="1" x14ac:dyDescent="0.35">
      <c r="L10" s="1" t="s">
        <v>8</v>
      </c>
      <c r="N10" s="1" t="s">
        <v>13</v>
      </c>
      <c r="Q10" s="1" t="s">
        <v>12</v>
      </c>
      <c r="U10" s="1" t="s">
        <v>13</v>
      </c>
      <c r="W10" s="1" t="s">
        <v>7</v>
      </c>
      <c r="Y10" s="1" t="s">
        <v>12</v>
      </c>
      <c r="AB10" s="1" t="s">
        <v>5</v>
      </c>
      <c r="AE10" s="8" t="s">
        <v>1</v>
      </c>
      <c r="AJ10" s="1" t="s">
        <v>4</v>
      </c>
      <c r="AM10" s="11"/>
      <c r="AP10" s="1" t="s">
        <v>8</v>
      </c>
      <c r="AU10" s="1" t="s">
        <v>17</v>
      </c>
      <c r="BB10" s="1" t="s">
        <v>1</v>
      </c>
      <c r="BE10" s="1" t="s">
        <v>11</v>
      </c>
    </row>
    <row r="11" spans="10:59" ht="15" thickBot="1" x14ac:dyDescent="0.35">
      <c r="L11" s="8" t="s">
        <v>9</v>
      </c>
      <c r="N11" s="1" t="s">
        <v>11</v>
      </c>
      <c r="Q11" s="1"/>
      <c r="W11" s="1" t="s">
        <v>10</v>
      </c>
      <c r="Y11" s="1"/>
      <c r="AB11" s="1" t="s">
        <v>12</v>
      </c>
      <c r="AE11" s="1" t="s">
        <v>2</v>
      </c>
      <c r="AJ11" s="1" t="s">
        <v>2</v>
      </c>
      <c r="AP11" s="8"/>
      <c r="AU11" s="1"/>
      <c r="BB11" s="1" t="s">
        <v>8</v>
      </c>
      <c r="BE11" s="8"/>
    </row>
    <row r="12" spans="10:59" ht="15" thickBot="1" x14ac:dyDescent="0.35">
      <c r="L12" s="7" t="s">
        <v>5</v>
      </c>
      <c r="N12" s="1" t="s">
        <v>1</v>
      </c>
      <c r="Q12" s="1" t="s">
        <v>12</v>
      </c>
      <c r="W12" s="1" t="s">
        <v>20</v>
      </c>
      <c r="Y12" s="1" t="s">
        <v>4</v>
      </c>
      <c r="AB12" s="1"/>
      <c r="AE12" s="1" t="s">
        <v>1</v>
      </c>
      <c r="AP12" s="1" t="s">
        <v>18</v>
      </c>
      <c r="AU12" s="1" t="s">
        <v>11</v>
      </c>
      <c r="BB12" s="1"/>
      <c r="BE12" s="8" t="s">
        <v>2</v>
      </c>
    </row>
    <row r="13" spans="10:59" ht="15" thickBot="1" x14ac:dyDescent="0.35">
      <c r="L13" s="1" t="s">
        <v>12</v>
      </c>
      <c r="Q13" s="1" t="s">
        <v>1</v>
      </c>
      <c r="W13" s="1" t="s">
        <v>2</v>
      </c>
      <c r="Y13" s="1" t="s">
        <v>10</v>
      </c>
      <c r="AB13" s="1" t="s">
        <v>29</v>
      </c>
      <c r="AE13" s="1"/>
      <c r="AP13" s="1" t="s">
        <v>5</v>
      </c>
      <c r="AU13" s="8" t="s">
        <v>1</v>
      </c>
      <c r="BB13" s="8" t="s">
        <v>13</v>
      </c>
      <c r="BE13" s="1" t="s">
        <v>5</v>
      </c>
    </row>
    <row r="14" spans="10:59" x14ac:dyDescent="0.3">
      <c r="L14" s="1"/>
      <c r="Q14" s="1" t="s">
        <v>17</v>
      </c>
      <c r="W14" s="1" t="s">
        <v>3</v>
      </c>
      <c r="Y14" s="1" t="s">
        <v>20</v>
      </c>
      <c r="AB14" s="1" t="s">
        <v>3</v>
      </c>
      <c r="AE14" s="1" t="s">
        <v>8</v>
      </c>
      <c r="AP14" s="1"/>
      <c r="AU14" s="1"/>
      <c r="BB14" s="1" t="s">
        <v>0</v>
      </c>
      <c r="BE14" s="1" t="s">
        <v>3</v>
      </c>
    </row>
    <row r="15" spans="10:59" x14ac:dyDescent="0.3">
      <c r="L15" s="1" t="s">
        <v>12</v>
      </c>
      <c r="Q15" s="1"/>
      <c r="Y15" s="1" t="s">
        <v>2</v>
      </c>
      <c r="AB15" s="1"/>
      <c r="AE15" s="1" t="s">
        <v>3</v>
      </c>
      <c r="AP15" s="1" t="s">
        <v>1</v>
      </c>
      <c r="AU15" s="1" t="s">
        <v>23</v>
      </c>
      <c r="BB15" s="1" t="s">
        <v>8</v>
      </c>
      <c r="BE15" s="1"/>
    </row>
    <row r="16" spans="10:59" ht="15" thickBot="1" x14ac:dyDescent="0.35">
      <c r="L16" s="1" t="s">
        <v>1</v>
      </c>
      <c r="Q16" s="1" t="s">
        <v>8</v>
      </c>
      <c r="Y16" s="30"/>
      <c r="AB16" s="1" t="s">
        <v>6</v>
      </c>
      <c r="AE16" s="1"/>
      <c r="AP16" s="1"/>
      <c r="AU16" s="1"/>
      <c r="BB16" s="1"/>
      <c r="BE16" s="1" t="s">
        <v>3</v>
      </c>
    </row>
    <row r="17" spans="1:57" x14ac:dyDescent="0.3">
      <c r="L17" s="1" t="s">
        <v>17</v>
      </c>
      <c r="Q17" s="1" t="s">
        <v>9</v>
      </c>
      <c r="Y17" s="31" t="s">
        <v>13</v>
      </c>
      <c r="AB17" s="1" t="s">
        <v>9</v>
      </c>
      <c r="AE17" s="1" t="s">
        <v>20</v>
      </c>
      <c r="AP17" s="1" t="s">
        <v>1</v>
      </c>
      <c r="AU17" s="1" t="s">
        <v>13</v>
      </c>
      <c r="BB17" s="1" t="s">
        <v>8</v>
      </c>
      <c r="BE17" s="1"/>
    </row>
    <row r="18" spans="1:57" x14ac:dyDescent="0.3">
      <c r="L18" s="1"/>
      <c r="Y18" s="1" t="s">
        <v>18</v>
      </c>
      <c r="AU18" s="1" t="s">
        <v>10</v>
      </c>
      <c r="BB18" s="1" t="s">
        <v>3</v>
      </c>
      <c r="BE18" s="1" t="s">
        <v>8</v>
      </c>
    </row>
    <row r="19" spans="1:57" x14ac:dyDescent="0.3">
      <c r="A19" s="4" t="str">
        <f>IF(VPRAŠANJA!AM2=VPRAŠANJA!AN2,"2D","2X")</f>
        <v>2X</v>
      </c>
      <c r="B19" s="1" t="s">
        <v>12</v>
      </c>
      <c r="C19" s="1"/>
      <c r="D19" s="1" t="s">
        <v>21</v>
      </c>
      <c r="E19" s="3" t="s">
        <v>9</v>
      </c>
      <c r="F19" s="1" t="s">
        <v>4</v>
      </c>
      <c r="G19" s="1" t="s">
        <v>1</v>
      </c>
      <c r="H19" s="1" t="s">
        <v>2</v>
      </c>
      <c r="I19" s="1" t="s">
        <v>6</v>
      </c>
      <c r="J19" s="3" t="s">
        <v>9</v>
      </c>
      <c r="K19" s="1" t="s">
        <v>9</v>
      </c>
      <c r="L19" s="1"/>
      <c r="M19" s="1" t="s">
        <v>5</v>
      </c>
      <c r="N19" s="1" t="s">
        <v>12</v>
      </c>
      <c r="O19" s="1" t="s">
        <v>9</v>
      </c>
      <c r="P19" s="1" t="s">
        <v>29</v>
      </c>
      <c r="Q19" s="1"/>
      <c r="R19" s="1" t="s">
        <v>4</v>
      </c>
      <c r="S19" s="1" t="s">
        <v>6</v>
      </c>
      <c r="T19" s="1"/>
      <c r="AU19" s="1"/>
      <c r="BB19" s="1" t="s">
        <v>10</v>
      </c>
      <c r="BE19" s="1" t="s">
        <v>9</v>
      </c>
    </row>
    <row r="20" spans="1:57" ht="15" thickBot="1" x14ac:dyDescent="0.35">
      <c r="AU20" s="8" t="s">
        <v>9</v>
      </c>
      <c r="BB20" s="30" t="s">
        <v>20</v>
      </c>
      <c r="BE20" s="1" t="s">
        <v>8</v>
      </c>
    </row>
    <row r="21" spans="1:57" x14ac:dyDescent="0.3">
      <c r="AU21" s="1" t="s">
        <v>2</v>
      </c>
      <c r="BB21" s="31" t="s">
        <v>50</v>
      </c>
      <c r="BE21" s="1"/>
    </row>
    <row r="22" spans="1:57" x14ac:dyDescent="0.3">
      <c r="AU22" s="1" t="s">
        <v>5</v>
      </c>
      <c r="BB22" s="1" t="s">
        <v>5</v>
      </c>
      <c r="BE22" s="1" t="s">
        <v>6</v>
      </c>
    </row>
    <row r="23" spans="1:57" ht="15" thickBot="1" x14ac:dyDescent="0.35">
      <c r="AU23" s="1"/>
      <c r="BB23" s="1"/>
      <c r="BE23" s="8" t="s">
        <v>3</v>
      </c>
    </row>
    <row r="24" spans="1:57" x14ac:dyDescent="0.3">
      <c r="AG24" s="29"/>
      <c r="AU24" s="1" t="s">
        <v>1</v>
      </c>
      <c r="BB24" s="1" t="s">
        <v>12</v>
      </c>
      <c r="BE24" s="1" t="s">
        <v>23</v>
      </c>
    </row>
    <row r="25" spans="1:57" ht="15" thickBot="1" x14ac:dyDescent="0.35">
      <c r="AU25" s="1" t="s">
        <v>33</v>
      </c>
      <c r="BB25" s="8" t="s">
        <v>20</v>
      </c>
      <c r="BE25" s="1" t="s">
        <v>11</v>
      </c>
    </row>
    <row r="26" spans="1:57" x14ac:dyDescent="0.3">
      <c r="AU26" s="1"/>
      <c r="BB26" s="1" t="s">
        <v>6</v>
      </c>
      <c r="BE26" s="1" t="s">
        <v>1</v>
      </c>
    </row>
    <row r="27" spans="1:57" x14ac:dyDescent="0.3">
      <c r="AU27" s="1" t="s">
        <v>11</v>
      </c>
      <c r="BB27" s="1" t="s">
        <v>18</v>
      </c>
      <c r="BE27" s="1" t="s">
        <v>21</v>
      </c>
    </row>
    <row r="28" spans="1:57" ht="15" thickBot="1" x14ac:dyDescent="0.35">
      <c r="AU28" s="30" t="s">
        <v>1</v>
      </c>
      <c r="BB28" s="1"/>
      <c r="BE28" s="1" t="s">
        <v>1</v>
      </c>
    </row>
    <row r="29" spans="1:57" ht="15" thickBot="1" x14ac:dyDescent="0.35">
      <c r="AU29" s="30"/>
      <c r="BB29" s="1" t="s">
        <v>20</v>
      </c>
      <c r="BE29" s="1"/>
    </row>
    <row r="30" spans="1:57" x14ac:dyDescent="0.3">
      <c r="U30" s="9"/>
      <c r="AU30" s="31" t="s">
        <v>13</v>
      </c>
      <c r="BB30" s="1" t="s">
        <v>18</v>
      </c>
      <c r="BE30" s="1" t="s">
        <v>8</v>
      </c>
    </row>
    <row r="31" spans="1:57" x14ac:dyDescent="0.3">
      <c r="AU31" s="31" t="s">
        <v>18</v>
      </c>
      <c r="BB31" s="1"/>
      <c r="BE31" s="1" t="s">
        <v>3</v>
      </c>
    </row>
    <row r="32" spans="1:57" x14ac:dyDescent="0.3">
      <c r="BB32" s="1" t="s">
        <v>1</v>
      </c>
    </row>
  </sheetData>
  <hyperlinks>
    <hyperlink ref="N6" location="VPRAŠANJA!A1" display="VPRAŠANJA!A1"/>
    <hyperlink ref="U4" location="VPRAŠANJA!A1" display="VPRAŠANJA!A1"/>
    <hyperlink ref="AB2" location="VPRAŠANJA!A1" display="VPRAŠANJA!A1"/>
    <hyperlink ref="AJ9" location="VPRAŠANJA!A1" display="VPRAŠANJA!A1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VPRAŠANJA</vt:lpstr>
      <vt:lpstr>PUZLA</vt:lpstr>
      <vt:lpstr>SLIKA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</cp:lastModifiedBy>
  <dcterms:created xsi:type="dcterms:W3CDTF">2018-04-10T20:33:35Z</dcterms:created>
  <dcterms:modified xsi:type="dcterms:W3CDTF">2018-04-14T14:30:22Z</dcterms:modified>
</cp:coreProperties>
</file>