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4355" windowHeight="7995" activeTab="9"/>
  </bookViews>
  <sheets>
    <sheet name="podatki" sheetId="3" r:id="rId1"/>
    <sheet name="izračun" sheetId="2" r:id="rId2"/>
    <sheet name="nepriznane_donacije" sheetId="4" r:id="rId3"/>
    <sheet name="raziskave_razvoj" sheetId="5" r:id="rId4"/>
    <sheet name="investicije" sheetId="6" r:id="rId5"/>
    <sheet name="reprezentanca" sheetId="7" r:id="rId6"/>
    <sheet name="olajšava_donacija" sheetId="8" r:id="rId7"/>
    <sheet name="lestvica_odmero_dohodnine" sheetId="11" r:id="rId8"/>
    <sheet name="spl_olajsava" sheetId="9" r:id="rId9"/>
    <sheet name="posebna_olajšava" sheetId="10" r:id="rId10"/>
  </sheets>
  <calcPr calcId="145621"/>
  <fileRecoveryPr repairLoad="1"/>
</workbook>
</file>

<file path=xl/calcChain.xml><?xml version="1.0" encoding="utf-8"?>
<calcChain xmlns="http://schemas.openxmlformats.org/spreadsheetml/2006/main">
  <c r="C16" i="2" l="1"/>
  <c r="C18" i="2" s="1"/>
  <c r="C20" i="2" s="1"/>
  <c r="C27" i="2" s="1"/>
  <c r="C31" i="2" s="1"/>
  <c r="C32" i="2" s="1"/>
  <c r="C30" i="2"/>
  <c r="C25" i="2"/>
  <c r="C24" i="2"/>
  <c r="C23" i="2"/>
  <c r="C22" i="2"/>
  <c r="C15" i="2"/>
  <c r="C14" i="2"/>
  <c r="C11" i="2"/>
  <c r="C10" i="2"/>
  <c r="C9" i="2"/>
  <c r="C8" i="2"/>
  <c r="C5" i="2"/>
  <c r="C3" i="2"/>
  <c r="C1" i="2"/>
</calcChain>
</file>

<file path=xl/sharedStrings.xml><?xml version="1.0" encoding="utf-8"?>
<sst xmlns="http://schemas.openxmlformats.org/spreadsheetml/2006/main" count="49" uniqueCount="46">
  <si>
    <t>V tem letu je imel izplačanih donacij za humanitarne in športne namene v višini</t>
  </si>
  <si>
    <t>stroškov reprezentance za</t>
  </si>
  <si>
    <t>Obresti od nepravočasno plačanih davkov in prispevkov so znašale in so v celoti davčno nepriznane</t>
  </si>
  <si>
    <t>Podjetnik upošteva tudi olajšavo za donacije (1. odstavek 66. člena Zdho-2).</t>
  </si>
  <si>
    <t>Pri tem upoštevajte tudi splošno olajšavo in olajšavo za vzdrževane družinske člane (2 otroka)</t>
  </si>
  <si>
    <t>Prihodki po računovodskih standardih</t>
  </si>
  <si>
    <t>Odhodki po računovodskih standardih</t>
  </si>
  <si>
    <t>Davčno nepriznani odhodki</t>
  </si>
  <si>
    <t>Donacije</t>
  </si>
  <si>
    <t>Reprezentanca 50 %</t>
  </si>
  <si>
    <t>Obresti od nepravočasno plačanih davkov in prispevkov</t>
  </si>
  <si>
    <t>Olajšave</t>
  </si>
  <si>
    <t>Skupaj olajšave</t>
  </si>
  <si>
    <t>DAVČNA OSNOVA (1 + 2 -3)</t>
  </si>
  <si>
    <t>Splošna olajšava</t>
  </si>
  <si>
    <t>Olajšava za 1. otroka</t>
  </si>
  <si>
    <t>Olajšava za 2. otroka</t>
  </si>
  <si>
    <t>DAVČNA OSNOVA (4-5)</t>
  </si>
  <si>
    <t>AKONTACIJA DOHODNINE</t>
  </si>
  <si>
    <t>Fiksni davek</t>
  </si>
  <si>
    <t>Davek od razlike</t>
  </si>
  <si>
    <t>SKUPAJ AKONTACIJA DOHODNINE</t>
  </si>
  <si>
    <t>Zakon o davkih od dohodkov pravnih oseb (ZDDP0-2)</t>
  </si>
  <si>
    <t>Zakon o dohodnini (Zdoh-2)</t>
  </si>
  <si>
    <t xml:space="preserve">Za raziskave in razvoj </t>
  </si>
  <si>
    <t xml:space="preserve">V raziskave in razvoj je vložil 50.000 € </t>
  </si>
  <si>
    <t>Investicijska olajšava 40 %</t>
  </si>
  <si>
    <t>Kupil je novo proizvajalno opremo v višini 150.000 €, od katere vrednosti je upošteval 40 % inv. oljašavo.</t>
  </si>
  <si>
    <t>Olajšava za donacije (0,3 % prihodkov)</t>
  </si>
  <si>
    <t>fiksni davek</t>
  </si>
  <si>
    <t>a</t>
  </si>
  <si>
    <t>b</t>
  </si>
  <si>
    <t>Razlika med prihodki in odhodki (a-b)</t>
  </si>
  <si>
    <t>c</t>
  </si>
  <si>
    <t>d</t>
  </si>
  <si>
    <t>e</t>
  </si>
  <si>
    <t>Skupaj davčno nepriznani odhodki (c+d+e)</t>
  </si>
  <si>
    <t>f</t>
  </si>
  <si>
    <t>g</t>
  </si>
  <si>
    <t>h</t>
  </si>
  <si>
    <t>Skupaj olajšave (f+g+h)</t>
  </si>
  <si>
    <r>
      <t xml:space="preserve">Samostojni podjetnik "SAMO" s.p. je imel v letu 2013 </t>
    </r>
    <r>
      <rPr>
        <b/>
        <sz val="11"/>
        <color theme="1"/>
        <rFont val="Calibri"/>
        <family val="2"/>
        <charset val="238"/>
        <scheme val="minor"/>
      </rPr>
      <t>prihodkov</t>
    </r>
    <r>
      <rPr>
        <sz val="11"/>
        <color theme="1"/>
        <rFont val="Calibri"/>
        <family val="2"/>
        <charset val="238"/>
        <scheme val="minor"/>
      </rPr>
      <t xml:space="preserve"> po računovodskih standardih  v višini</t>
    </r>
  </si>
  <si>
    <r>
      <t xml:space="preserve">in </t>
    </r>
    <r>
      <rPr>
        <b/>
        <sz val="11"/>
        <color theme="1"/>
        <rFont val="Calibri"/>
        <family val="2"/>
        <charset val="238"/>
        <scheme val="minor"/>
      </rPr>
      <t>odhodkov</t>
    </r>
    <r>
      <rPr>
        <sz val="11"/>
        <color theme="1"/>
        <rFont val="Calibri"/>
        <family val="2"/>
        <charset val="238"/>
        <scheme val="minor"/>
      </rPr>
      <t xml:space="preserve"> po računovodskih standardih</t>
    </r>
  </si>
  <si>
    <t>Davek od razlike (242.111,14 - 70.907,20)*50%</t>
  </si>
  <si>
    <t xml:space="preserve">Izračunajte, kakšna je davčna obveznost za tega samostojnega podjetnika za leto 2013. Davek </t>
  </si>
  <si>
    <t>izračunajte po lestvici (lestvica je priložena).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</si>
</sst>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0" fillId="0" borderId="0" xfId="0" applyFont="1"/>
    <xf numFmtId="0" fontId="2" fillId="0" borderId="0" xfId="0" applyFont="1"/>
    <xf numFmtId="0" fontId="3" fillId="0" borderId="0" xfId="1"/>
    <xf numFmtId="9" fontId="0" fillId="0" borderId="0" xfId="0" applyNumberFormat="1"/>
    <xf numFmtId="4" fontId="0" fillId="3" borderId="0" xfId="0" applyNumberFormat="1" applyFill="1"/>
    <xf numFmtId="4" fontId="0" fillId="4" borderId="0" xfId="0" applyNumberFormat="1" applyFill="1"/>
    <xf numFmtId="4" fontId="0" fillId="2" borderId="0" xfId="0" applyNumberFormat="1" applyFill="1"/>
    <xf numFmtId="0" fontId="0" fillId="0" borderId="0" xfId="0" applyAlignment="1">
      <alignment horizontal="right"/>
    </xf>
    <xf numFmtId="0" fontId="0" fillId="0" borderId="0" xfId="0" applyAlignment="1"/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2</xdr:row>
      <xdr:rowOff>63500</xdr:rowOff>
    </xdr:from>
    <xdr:to>
      <xdr:col>21</xdr:col>
      <xdr:colOff>430114</xdr:colOff>
      <xdr:row>37</xdr:row>
      <xdr:rowOff>79375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73" t="20185" r="3176" b="15137"/>
        <a:stretch/>
      </xdr:blipFill>
      <xdr:spPr>
        <a:xfrm>
          <a:off x="127000" y="587375"/>
          <a:ext cx="12971364" cy="669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</xdr:colOff>
      <xdr:row>2</xdr:row>
      <xdr:rowOff>126999</xdr:rowOff>
    </xdr:from>
    <xdr:to>
      <xdr:col>15</xdr:col>
      <xdr:colOff>492125</xdr:colOff>
      <xdr:row>27</xdr:row>
      <xdr:rowOff>95250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185" r="2332" b="15137"/>
        <a:stretch/>
      </xdr:blipFill>
      <xdr:spPr>
        <a:xfrm>
          <a:off x="15875" y="507999"/>
          <a:ext cx="9525000" cy="47307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3</xdr:row>
      <xdr:rowOff>15874</xdr:rowOff>
    </xdr:from>
    <xdr:to>
      <xdr:col>15</xdr:col>
      <xdr:colOff>15875</xdr:colOff>
      <xdr:row>30</xdr:row>
      <xdr:rowOff>174625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937" r="7780" b="15571"/>
        <a:stretch/>
      </xdr:blipFill>
      <xdr:spPr>
        <a:xfrm>
          <a:off x="158750" y="587374"/>
          <a:ext cx="8905875" cy="53022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15874</xdr:rowOff>
    </xdr:from>
    <xdr:to>
      <xdr:col>13</xdr:col>
      <xdr:colOff>539750</xdr:colOff>
      <xdr:row>9</xdr:row>
      <xdr:rowOff>142875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54" t="43625" r="7450" b="36407"/>
        <a:stretch/>
      </xdr:blipFill>
      <xdr:spPr>
        <a:xfrm>
          <a:off x="0" y="396874"/>
          <a:ext cx="8382000" cy="1460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14</xdr:col>
      <xdr:colOff>452437</xdr:colOff>
      <xdr:row>27</xdr:row>
      <xdr:rowOff>23814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627" r="7854" b="27237"/>
        <a:stretch/>
      </xdr:blipFill>
      <xdr:spPr>
        <a:xfrm>
          <a:off x="0" y="476250"/>
          <a:ext cx="8953500" cy="4691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86178</xdr:rowOff>
    </xdr:from>
    <xdr:to>
      <xdr:col>14</xdr:col>
      <xdr:colOff>1489</xdr:colOff>
      <xdr:row>19</xdr:row>
      <xdr:rowOff>47625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71" t="28092" r="13710" b="42484"/>
        <a:stretch/>
      </xdr:blipFill>
      <xdr:spPr>
        <a:xfrm>
          <a:off x="63500" y="86178"/>
          <a:ext cx="9859864" cy="35809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466725</xdr:colOff>
      <xdr:row>6</xdr:row>
      <xdr:rowOff>180975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5312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419100</xdr:colOff>
      <xdr:row>10</xdr:row>
      <xdr:rowOff>47625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0550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sqref="A1:B11"/>
    </sheetView>
  </sheetViews>
  <sheetFormatPr defaultRowHeight="15" x14ac:dyDescent="0.25"/>
  <cols>
    <col min="1" max="1" width="92" customWidth="1"/>
    <col min="2" max="2" width="12.28515625" customWidth="1"/>
  </cols>
  <sheetData>
    <row r="1" spans="1:2" x14ac:dyDescent="0.25">
      <c r="A1" t="s">
        <v>41</v>
      </c>
      <c r="B1" s="1">
        <v>1500000</v>
      </c>
    </row>
    <row r="2" spans="1:2" x14ac:dyDescent="0.25">
      <c r="A2" t="s">
        <v>42</v>
      </c>
      <c r="B2" s="1">
        <v>1200000</v>
      </c>
    </row>
    <row r="3" spans="1:2" x14ac:dyDescent="0.25">
      <c r="A3" s="6" t="s">
        <v>0</v>
      </c>
      <c r="B3" s="1">
        <v>50000</v>
      </c>
    </row>
    <row r="4" spans="1:2" x14ac:dyDescent="0.25">
      <c r="A4" s="6" t="s">
        <v>1</v>
      </c>
      <c r="B4" s="1">
        <v>25000</v>
      </c>
    </row>
    <row r="5" spans="1:2" x14ac:dyDescent="0.25">
      <c r="A5" t="s">
        <v>2</v>
      </c>
      <c r="B5" s="1">
        <v>2500</v>
      </c>
    </row>
    <row r="6" spans="1:2" x14ac:dyDescent="0.25">
      <c r="A6" s="6" t="s">
        <v>25</v>
      </c>
      <c r="B6" s="1">
        <v>50000</v>
      </c>
    </row>
    <row r="7" spans="1:2" x14ac:dyDescent="0.25">
      <c r="A7" s="6" t="s">
        <v>27</v>
      </c>
      <c r="B7" s="1">
        <v>150000</v>
      </c>
    </row>
    <row r="8" spans="1:2" x14ac:dyDescent="0.25">
      <c r="A8" s="6" t="s">
        <v>3</v>
      </c>
      <c r="B8" s="1"/>
    </row>
    <row r="9" spans="1:2" x14ac:dyDescent="0.25">
      <c r="A9" t="s">
        <v>4</v>
      </c>
      <c r="B9" s="1"/>
    </row>
    <row r="10" spans="1:2" x14ac:dyDescent="0.25">
      <c r="A10" s="2" t="s">
        <v>44</v>
      </c>
      <c r="B10" s="1"/>
    </row>
    <row r="11" spans="1:2" x14ac:dyDescent="0.25">
      <c r="A11" s="2" t="s">
        <v>45</v>
      </c>
      <c r="B11" s="1"/>
    </row>
    <row r="12" spans="1:2" x14ac:dyDescent="0.25">
      <c r="B12" s="1"/>
    </row>
  </sheetData>
  <sheetProtection sheet="1" objects="1" scenarios="1"/>
  <hyperlinks>
    <hyperlink ref="A3" location="olajšava_donacija!A1" display="V tem letu je imel izplačanih donacij za humanitarne in športne namene v višini"/>
    <hyperlink ref="A4" location="reprezentanca!A1" display="stroškov reprezentance za"/>
    <hyperlink ref="A6" location="raziskave_razvoj!A1" display="V raziskave in razvoj je vložil 50.000 € "/>
    <hyperlink ref="A7" location="investicije!A1" display="Kupil je novo proizvajalno opremo v višini 150.000 €, od katere vrednosti je upošteval 40 % inv. oljašavo."/>
    <hyperlink ref="A8" location="olajšava_donacija!A1" display="Podjetnik upošteva tudi olajšavo za donacije (1. odstavek 66. člena Zdho-2).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2:E17"/>
  <sheetViews>
    <sheetView tabSelected="1" workbookViewId="0">
      <selection activeCell="F23" sqref="F23"/>
    </sheetView>
  </sheetViews>
  <sheetFormatPr defaultRowHeight="15" x14ac:dyDescent="0.25"/>
  <sheetData>
    <row r="12" spans="5:5" x14ac:dyDescent="0.25">
      <c r="E12" s="10">
        <v>2436.92</v>
      </c>
    </row>
    <row r="13" spans="5:5" x14ac:dyDescent="0.25">
      <c r="E13" s="10">
        <v>8830</v>
      </c>
    </row>
    <row r="14" spans="5:5" x14ac:dyDescent="0.25">
      <c r="E14" s="10">
        <v>2649.24</v>
      </c>
    </row>
    <row r="15" spans="5:5" x14ac:dyDescent="0.25">
      <c r="E15" s="10">
        <v>4418.54</v>
      </c>
    </row>
    <row r="16" spans="5:5" x14ac:dyDescent="0.25">
      <c r="E16" s="10">
        <v>6187.85</v>
      </c>
    </row>
    <row r="17" spans="5:5" x14ac:dyDescent="0.25">
      <c r="E17" s="10">
        <v>7957.14</v>
      </c>
    </row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10" zoomScale="90" zoomScaleNormal="90" workbookViewId="0">
      <selection activeCell="C17" sqref="C17"/>
    </sheetView>
  </sheetViews>
  <sheetFormatPr defaultRowHeight="15" x14ac:dyDescent="0.25"/>
  <cols>
    <col min="2" max="2" width="52.140625" customWidth="1"/>
    <col min="3" max="3" width="17.42578125" customWidth="1"/>
  </cols>
  <sheetData>
    <row r="1" spans="1:3" x14ac:dyDescent="0.25">
      <c r="A1" s="11" t="s">
        <v>30</v>
      </c>
      <c r="B1" t="s">
        <v>5</v>
      </c>
      <c r="C1" s="1">
        <f>podatki!B1</f>
        <v>1500000</v>
      </c>
    </row>
    <row r="2" spans="1:3" x14ac:dyDescent="0.25">
      <c r="A2" s="11"/>
    </row>
    <row r="3" spans="1:3" x14ac:dyDescent="0.25">
      <c r="A3" s="11" t="s">
        <v>31</v>
      </c>
      <c r="B3" t="s">
        <v>6</v>
      </c>
      <c r="C3" s="1">
        <f>podatki!B2</f>
        <v>1200000</v>
      </c>
    </row>
    <row r="5" spans="1:3" x14ac:dyDescent="0.25">
      <c r="A5" s="2">
        <v>1</v>
      </c>
      <c r="B5" s="2" t="s">
        <v>32</v>
      </c>
      <c r="C5" s="3">
        <f>C1-C3</f>
        <v>300000</v>
      </c>
    </row>
    <row r="7" spans="1:3" x14ac:dyDescent="0.25">
      <c r="B7" s="2" t="s">
        <v>7</v>
      </c>
    </row>
    <row r="8" spans="1:3" x14ac:dyDescent="0.25">
      <c r="A8" s="11" t="s">
        <v>33</v>
      </c>
      <c r="B8" s="6" t="s">
        <v>8</v>
      </c>
      <c r="C8" s="1">
        <f>podatki!B3</f>
        <v>50000</v>
      </c>
    </row>
    <row r="9" spans="1:3" x14ac:dyDescent="0.25">
      <c r="A9" s="11" t="s">
        <v>34</v>
      </c>
      <c r="B9" s="6" t="s">
        <v>9</v>
      </c>
      <c r="C9" s="1">
        <f>50%*podatki!B4</f>
        <v>12500</v>
      </c>
    </row>
    <row r="10" spans="1:3" x14ac:dyDescent="0.25">
      <c r="A10" s="11" t="s">
        <v>35</v>
      </c>
      <c r="B10" s="6" t="s">
        <v>10</v>
      </c>
      <c r="C10" s="1">
        <f>podatki!B5</f>
        <v>2500</v>
      </c>
    </row>
    <row r="11" spans="1:3" x14ac:dyDescent="0.25">
      <c r="A11" s="2">
        <v>2</v>
      </c>
      <c r="B11" s="2" t="s">
        <v>36</v>
      </c>
      <c r="C11" s="3">
        <f>SUM(C8:C10)</f>
        <v>65000</v>
      </c>
    </row>
    <row r="12" spans="1:3" x14ac:dyDescent="0.25">
      <c r="C12" s="1"/>
    </row>
    <row r="13" spans="1:3" x14ac:dyDescent="0.25">
      <c r="B13" s="2" t="s">
        <v>11</v>
      </c>
      <c r="C13" s="1"/>
    </row>
    <row r="14" spans="1:3" x14ac:dyDescent="0.25">
      <c r="A14" s="11" t="s">
        <v>37</v>
      </c>
      <c r="B14" s="6" t="s">
        <v>24</v>
      </c>
      <c r="C14" s="1">
        <f>podatki!B6</f>
        <v>50000</v>
      </c>
    </row>
    <row r="15" spans="1:3" x14ac:dyDescent="0.25">
      <c r="A15" s="11" t="s">
        <v>38</v>
      </c>
      <c r="B15" s="6" t="s">
        <v>26</v>
      </c>
      <c r="C15" s="1">
        <f>40%*podatki!B7</f>
        <v>60000</v>
      </c>
    </row>
    <row r="16" spans="1:3" x14ac:dyDescent="0.25">
      <c r="A16" s="11" t="s">
        <v>39</v>
      </c>
      <c r="B16" t="s">
        <v>28</v>
      </c>
      <c r="C16" s="1">
        <f>0.3%*C1</f>
        <v>4500</v>
      </c>
    </row>
    <row r="17" spans="1:3" x14ac:dyDescent="0.25">
      <c r="C17" s="1"/>
    </row>
    <row r="18" spans="1:3" x14ac:dyDescent="0.25">
      <c r="A18">
        <v>3</v>
      </c>
      <c r="B18" s="2" t="s">
        <v>40</v>
      </c>
      <c r="C18" s="3">
        <f>SUM(C14:C17)</f>
        <v>114500</v>
      </c>
    </row>
    <row r="19" spans="1:3" x14ac:dyDescent="0.25">
      <c r="C19" s="1"/>
    </row>
    <row r="20" spans="1:3" x14ac:dyDescent="0.25">
      <c r="A20" s="2">
        <v>4</v>
      </c>
      <c r="B20" s="2" t="s">
        <v>13</v>
      </c>
      <c r="C20" s="3">
        <f>C5+C11-C18</f>
        <v>250500</v>
      </c>
    </row>
    <row r="22" spans="1:3" x14ac:dyDescent="0.25">
      <c r="B22" s="4" t="s">
        <v>14</v>
      </c>
      <c r="C22" s="1">
        <f>spl_olajsava!G11</f>
        <v>3302.7</v>
      </c>
    </row>
    <row r="23" spans="1:3" x14ac:dyDescent="0.25">
      <c r="B23" t="s">
        <v>15</v>
      </c>
      <c r="C23" s="1">
        <f>posebna_olajšava!E12</f>
        <v>2436.92</v>
      </c>
    </row>
    <row r="24" spans="1:3" x14ac:dyDescent="0.25">
      <c r="B24" s="4" t="s">
        <v>16</v>
      </c>
      <c r="C24" s="1">
        <f>posebna_olajšava!E14</f>
        <v>2649.24</v>
      </c>
    </row>
    <row r="25" spans="1:3" x14ac:dyDescent="0.25">
      <c r="A25" s="2">
        <v>5</v>
      </c>
      <c r="B25" s="2" t="s">
        <v>12</v>
      </c>
      <c r="C25" s="1">
        <f>SUM(C22:C24)</f>
        <v>8388.86</v>
      </c>
    </row>
    <row r="27" spans="1:3" x14ac:dyDescent="0.25">
      <c r="A27" s="2">
        <v>6</v>
      </c>
      <c r="B27" s="2" t="s">
        <v>17</v>
      </c>
      <c r="C27" s="3">
        <f>C20-C25</f>
        <v>242111.14</v>
      </c>
    </row>
    <row r="29" spans="1:3" x14ac:dyDescent="0.25">
      <c r="B29" s="2" t="s">
        <v>18</v>
      </c>
    </row>
    <row r="30" spans="1:3" x14ac:dyDescent="0.25">
      <c r="B30" t="s">
        <v>19</v>
      </c>
      <c r="C30" s="1">
        <f>lestvica_odmero_dohodnine!B26</f>
        <v>25535.16</v>
      </c>
    </row>
    <row r="31" spans="1:3" x14ac:dyDescent="0.25">
      <c r="B31" s="4" t="s">
        <v>43</v>
      </c>
      <c r="C31" s="1">
        <f>(C27-lestvica_odmero_dohodnine!F26)*50%</f>
        <v>85601.97</v>
      </c>
    </row>
    <row r="32" spans="1:3" x14ac:dyDescent="0.25">
      <c r="B32" s="2" t="s">
        <v>21</v>
      </c>
      <c r="C32" s="1">
        <f>SUM(C30:C31)</f>
        <v>111137.13</v>
      </c>
    </row>
  </sheetData>
  <sheetProtection sheet="1" objects="1" scenarios="1"/>
  <hyperlinks>
    <hyperlink ref="B14" location="raziskave_razvoj!A1" display="Za raziskave in razvoj "/>
    <hyperlink ref="B15" location="investicije!A1" display="Investicijska olajšava 40 %"/>
    <hyperlink ref="B8" location="nepriznane_donacije!A1" display="Donacije"/>
    <hyperlink ref="B9" location="reprezentanca!A1" display="Reprezentanca 50 %"/>
    <hyperlink ref="B10" location="nepriznane_donacije!A1" display="Obresti od nepravočasno plačanih davkov in prispevkov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zoomScale="60" zoomScaleNormal="60" workbookViewId="0">
      <selection activeCell="J1" sqref="A1:J1"/>
    </sheetView>
  </sheetViews>
  <sheetFormatPr defaultRowHeight="15" x14ac:dyDescent="0.25"/>
  <sheetData>
    <row r="1" spans="1:6" ht="26.25" x14ac:dyDescent="0.4">
      <c r="A1" s="5" t="s">
        <v>22</v>
      </c>
      <c r="B1" s="5"/>
      <c r="C1" s="5"/>
      <c r="D1" s="5"/>
      <c r="E1" s="5"/>
      <c r="F1" s="5"/>
    </row>
    <row r="20" ht="16.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/>
  </sheetViews>
  <sheetFormatPr defaultRowHeight="15" x14ac:dyDescent="0.25"/>
  <sheetData>
    <row r="1" spans="1:1" x14ac:dyDescent="0.25">
      <c r="A1" t="s">
        <v>23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sqref="A1:C1"/>
    </sheetView>
  </sheetViews>
  <sheetFormatPr defaultRowHeight="15" x14ac:dyDescent="0.25"/>
  <sheetData>
    <row r="1" spans="1:1" x14ac:dyDescent="0.25">
      <c r="A1" t="s">
        <v>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"/>
  <sheetViews>
    <sheetView zoomScale="60" zoomScaleNormal="60" workbookViewId="0">
      <selection activeCell="G28" sqref="G28"/>
    </sheetView>
  </sheetViews>
  <sheetFormatPr defaultRowHeight="15" x14ac:dyDescent="0.25"/>
  <sheetData>
    <row r="1" spans="1:6" ht="26.25" x14ac:dyDescent="0.4">
      <c r="A1" s="5" t="s">
        <v>22</v>
      </c>
      <c r="B1" s="5"/>
      <c r="C1" s="5"/>
      <c r="D1" s="5"/>
      <c r="E1" s="5"/>
      <c r="F1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>
      <selection activeCell="Q25" sqref="Q25"/>
    </sheetView>
  </sheetViews>
  <sheetFormatPr defaultRowHeight="15" x14ac:dyDescent="0.25"/>
  <sheetData>
    <row r="1" spans="1:1" x14ac:dyDescent="0.25">
      <c r="A1" t="s">
        <v>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F29"/>
  <sheetViews>
    <sheetView zoomScale="60" zoomScaleNormal="60" workbookViewId="0">
      <selection activeCell="J36" sqref="J36"/>
    </sheetView>
  </sheetViews>
  <sheetFormatPr defaultRowHeight="15" x14ac:dyDescent="0.25"/>
  <cols>
    <col min="2" max="2" width="14.85546875" customWidth="1"/>
    <col min="3" max="4" width="14.140625" customWidth="1"/>
    <col min="6" max="6" width="15.5703125" customWidth="1"/>
  </cols>
  <sheetData>
    <row r="22" spans="2:6" x14ac:dyDescent="0.25">
      <c r="E22" s="7"/>
    </row>
    <row r="23" spans="2:6" x14ac:dyDescent="0.25">
      <c r="D23" s="8">
        <v>8021.34</v>
      </c>
      <c r="E23" s="7">
        <v>0.16</v>
      </c>
    </row>
    <row r="24" spans="2:6" x14ac:dyDescent="0.25">
      <c r="B24" s="10">
        <v>1283.4100000000001</v>
      </c>
      <c r="C24" s="1">
        <v>8021.34</v>
      </c>
      <c r="D24" s="8">
        <v>18960.28</v>
      </c>
      <c r="E24" s="7">
        <v>0.27</v>
      </c>
      <c r="F24" s="9">
        <v>8021.34</v>
      </c>
    </row>
    <row r="25" spans="2:6" x14ac:dyDescent="0.25">
      <c r="B25" s="10">
        <v>4236.92</v>
      </c>
      <c r="C25" s="1">
        <v>18960.28</v>
      </c>
      <c r="D25" s="8">
        <v>70907.199999999997</v>
      </c>
      <c r="E25" s="7">
        <v>0.41</v>
      </c>
      <c r="F25" s="9">
        <v>18960.28</v>
      </c>
    </row>
    <row r="26" spans="2:6" x14ac:dyDescent="0.25">
      <c r="B26" s="10">
        <v>25535.16</v>
      </c>
      <c r="C26" s="1">
        <v>70907.199999999997</v>
      </c>
      <c r="E26" s="7">
        <v>0.5</v>
      </c>
      <c r="F26" s="9">
        <v>70907.199999999997</v>
      </c>
    </row>
    <row r="29" spans="2:6" x14ac:dyDescent="0.25">
      <c r="B29" t="s">
        <v>29</v>
      </c>
      <c r="E29" s="12" t="s">
        <v>20</v>
      </c>
      <c r="F29" s="12"/>
    </row>
  </sheetData>
  <sheetProtection sheet="1" objects="1" scenarios="1"/>
  <mergeCells count="1">
    <mergeCell ref="E29:F29"/>
  </mergeCells>
  <pageMargins left="0.7" right="0.7" top="0.75" bottom="0.75" header="0.3" footer="0.3"/>
  <pageSetup paperSize="9" orientation="portrait" horizontalDpi="4294967292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9:G11"/>
  <sheetViews>
    <sheetView workbookViewId="0">
      <selection activeCell="J20" sqref="J20"/>
    </sheetView>
  </sheetViews>
  <sheetFormatPr defaultRowHeight="15" x14ac:dyDescent="0.25"/>
  <sheetData>
    <row r="9" spans="7:7" x14ac:dyDescent="0.25">
      <c r="G9" s="10">
        <v>6519.82</v>
      </c>
    </row>
    <row r="10" spans="7:7" x14ac:dyDescent="0.25">
      <c r="G10" s="10">
        <v>4418.6400000000003</v>
      </c>
    </row>
    <row r="11" spans="7:7" x14ac:dyDescent="0.25">
      <c r="G11" s="10">
        <v>3302.7</v>
      </c>
    </row>
  </sheetData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10</vt:i4>
      </vt:variant>
    </vt:vector>
  </HeadingPairs>
  <TitlesOfParts>
    <vt:vector size="10" baseType="lpstr">
      <vt:lpstr>podatki</vt:lpstr>
      <vt:lpstr>izračun</vt:lpstr>
      <vt:lpstr>nepriznane_donacije</vt:lpstr>
      <vt:lpstr>raziskave_razvoj</vt:lpstr>
      <vt:lpstr>investicije</vt:lpstr>
      <vt:lpstr>reprezentanca</vt:lpstr>
      <vt:lpstr>olajšava_donacija</vt:lpstr>
      <vt:lpstr>lestvica_odmero_dohodnine</vt:lpstr>
      <vt:lpstr>spl_olajsava</vt:lpstr>
      <vt:lpstr>posebna_olajšava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</cp:lastModifiedBy>
  <dcterms:created xsi:type="dcterms:W3CDTF">2014-10-19T11:48:06Z</dcterms:created>
  <dcterms:modified xsi:type="dcterms:W3CDTF">2014-10-19T17:37:41Z</dcterms:modified>
</cp:coreProperties>
</file>