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Jano\Documents\"/>
    </mc:Choice>
  </mc:AlternateContent>
  <xr:revisionPtr revIDLastSave="0" documentId="13_ncr:1_{101BEF39-432C-4922-AF62-B73338932306}" xr6:coauthVersionLast="45" xr6:coauthVersionMax="45" xr10:uidLastSave="{00000000-0000-0000-0000-000000000000}"/>
  <bookViews>
    <workbookView xWindow="-120" yWindow="-120" windowWidth="29040" windowHeight="17640" firstSheet="2" activeTab="2" xr2:uid="{00000000-000D-0000-FFFF-FFFF00000000}"/>
  </bookViews>
  <sheets>
    <sheet name="vprasanja odgovori-sestavljanje" sheetId="17" state="hidden" r:id="rId1"/>
    <sheet name="primer_vprašanj" sheetId="1" state="hidden" r:id="rId2"/>
    <sheet name="KRIŽANKA ZA SESTAVLJANJE PRAZNA" sheetId="27" r:id="rId3"/>
    <sheet name="križanka-resena" sheetId="23" state="hidden" r:id="rId4"/>
    <sheet name="križanka-za-reševanje" sheetId="2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25" l="1"/>
  <c r="B23" i="25"/>
  <c r="P5" i="25" s="1"/>
  <c r="D22" i="25"/>
  <c r="B22" i="25"/>
  <c r="D21" i="25"/>
  <c r="B21" i="25"/>
  <c r="F4" i="25" s="1"/>
  <c r="D20" i="25"/>
  <c r="B20" i="25"/>
  <c r="B4" i="25" s="1"/>
  <c r="D19" i="25"/>
  <c r="B19" i="25"/>
  <c r="D18" i="25"/>
  <c r="B18" i="25"/>
  <c r="D4" i="25" s="1"/>
  <c r="D17" i="25"/>
  <c r="B17" i="25"/>
  <c r="D16" i="25"/>
  <c r="B16" i="25"/>
  <c r="K3" i="25" s="1"/>
  <c r="D15" i="25"/>
  <c r="B15" i="25"/>
  <c r="E3" i="25" s="1"/>
  <c r="D14" i="25"/>
  <c r="B14" i="25"/>
  <c r="D13" i="25"/>
  <c r="B13" i="25"/>
  <c r="D12" i="25"/>
  <c r="B12" i="25"/>
  <c r="D11" i="25"/>
  <c r="B11" i="25"/>
  <c r="G5" i="25" s="1"/>
  <c r="D10" i="25"/>
  <c r="B10" i="25"/>
  <c r="D9" i="25"/>
  <c r="B9" i="25"/>
  <c r="Q5" i="25" s="1"/>
  <c r="D8" i="25"/>
  <c r="B8" i="25"/>
  <c r="E4" i="25" s="1"/>
  <c r="D7" i="25"/>
  <c r="B7" i="25"/>
  <c r="A1" i="25" s="1"/>
  <c r="O5" i="25"/>
  <c r="M5" i="25"/>
  <c r="L5" i="25"/>
  <c r="F5" i="25"/>
  <c r="C5" i="25"/>
  <c r="I4" i="25"/>
  <c r="A4" i="25"/>
  <c r="B3" i="25"/>
  <c r="C2" i="25"/>
  <c r="E1" i="25"/>
  <c r="C5" i="23"/>
  <c r="E1" i="23"/>
  <c r="B23" i="23"/>
  <c r="P5" i="23" s="1"/>
  <c r="D23" i="23"/>
  <c r="B22" i="23"/>
  <c r="D22" i="23"/>
  <c r="B21" i="23"/>
  <c r="F5" i="23" s="1"/>
  <c r="D21" i="23"/>
  <c r="B20" i="23"/>
  <c r="B4" i="23" s="1"/>
  <c r="D20" i="23"/>
  <c r="B19" i="23"/>
  <c r="A4" i="23" s="1"/>
  <c r="D19" i="23"/>
  <c r="M5" i="23"/>
  <c r="B18" i="23"/>
  <c r="D4" i="23" s="1"/>
  <c r="D18" i="23"/>
  <c r="B17" i="23"/>
  <c r="B3" i="23" s="1"/>
  <c r="D17" i="23"/>
  <c r="B16" i="23"/>
  <c r="K3" i="23" s="1"/>
  <c r="D16" i="23"/>
  <c r="B15" i="23"/>
  <c r="E3" i="23" s="1"/>
  <c r="D15" i="23"/>
  <c r="B14" i="23"/>
  <c r="D14" i="23"/>
  <c r="B13" i="23"/>
  <c r="C2" i="23" s="1"/>
  <c r="D13" i="23"/>
  <c r="D12" i="23"/>
  <c r="B12" i="23"/>
  <c r="B11" i="23"/>
  <c r="A5" i="23" s="1"/>
  <c r="D11" i="23"/>
  <c r="O5" i="23"/>
  <c r="I4" i="23"/>
  <c r="D10" i="23"/>
  <c r="B10" i="23"/>
  <c r="D9" i="23"/>
  <c r="B9" i="23"/>
  <c r="A3" i="23" s="1"/>
  <c r="B8" i="23"/>
  <c r="J5" i="23" s="1"/>
  <c r="D8" i="23"/>
  <c r="D7" i="23"/>
  <c r="B7" i="23"/>
  <c r="H1" i="25" l="1"/>
  <c r="J1" i="23"/>
  <c r="H5" i="25"/>
  <c r="H1" i="23"/>
  <c r="F3" i="23"/>
  <c r="B5" i="23"/>
  <c r="Q5" i="23"/>
  <c r="L5" i="23"/>
  <c r="F4" i="23"/>
  <c r="G1" i="25"/>
  <c r="J1" i="25"/>
  <c r="H4" i="25"/>
  <c r="A5" i="25"/>
  <c r="B5" i="25"/>
  <c r="I5" i="25"/>
  <c r="J4" i="25"/>
  <c r="F3" i="25"/>
  <c r="I3" i="25"/>
  <c r="A3" i="25"/>
  <c r="E5" i="25"/>
  <c r="A2" i="25"/>
  <c r="B2" i="25"/>
  <c r="C3" i="25"/>
  <c r="H3" i="25"/>
  <c r="G4" i="25"/>
  <c r="J5" i="25"/>
  <c r="D3" i="25"/>
  <c r="B1" i="25"/>
  <c r="E5" i="23"/>
  <c r="B2" i="23"/>
  <c r="J4" i="23"/>
  <c r="H5" i="23"/>
  <c r="G1" i="23"/>
  <c r="G4" i="23"/>
  <c r="B1" i="23"/>
  <c r="C3" i="23"/>
  <c r="A2" i="23"/>
  <c r="I5" i="23"/>
  <c r="I3" i="23"/>
  <c r="D3" i="23"/>
  <c r="H3" i="23"/>
  <c r="G5" i="23"/>
  <c r="H4" i="23"/>
  <c r="E4" i="23"/>
  <c r="A1" i="2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</authors>
  <commentList>
    <comment ref="A1" authorId="0" shapeId="0" xr:uid="{00000000-0006-0000-0400-000001000000}">
      <text>
        <r>
          <rPr>
            <b/>
            <sz val="36"/>
            <color indexed="81"/>
            <rFont val="Segoe UI"/>
            <family val="2"/>
            <charset val="238"/>
          </rPr>
          <t>1.0. Naziv za osebe, s katerimi podjetje komunicira.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1" authorId="0" shapeId="0" xr:uid="{00000000-0006-0000-0400-000002000000}">
      <text>
        <r>
          <rPr>
            <b/>
            <sz val="26"/>
            <color indexed="81"/>
            <rFont val="Segoe UI"/>
            <family val="2"/>
            <charset val="238"/>
          </rPr>
          <t xml:space="preserve">1.1.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1" authorId="0" shapeId="0" xr:uid="{00000000-0006-0000-0400-000003000000}">
      <text>
        <r>
          <rPr>
            <b/>
            <sz val="26"/>
            <color indexed="81"/>
            <rFont val="Segoe UI"/>
            <family val="2"/>
            <charset val="238"/>
          </rPr>
          <t>1.3.</t>
        </r>
      </text>
    </comment>
    <comment ref="G1" authorId="0" shapeId="0" xr:uid="{00000000-0006-0000-0400-000004000000}">
      <text>
        <r>
          <rPr>
            <b/>
            <sz val="26"/>
            <color indexed="81"/>
            <rFont val="Segoe UI"/>
            <family val="2"/>
            <charset val="238"/>
          </rPr>
          <t xml:space="preserve">1.4.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H1" authorId="0" shapeId="0" xr:uid="{00000000-0006-0000-0400-000005000000}">
      <text>
        <r>
          <rPr>
            <b/>
            <sz val="26"/>
            <color indexed="81"/>
            <rFont val="Segoe UI"/>
            <family val="2"/>
            <charset val="238"/>
          </rPr>
          <t>1.2.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" authorId="0" shapeId="0" xr:uid="{00000000-0006-0000-0400-000006000000}">
      <text>
        <r>
          <rPr>
            <b/>
            <sz val="36"/>
            <color indexed="81"/>
            <rFont val="Segoe UI"/>
            <family val="2"/>
            <charset val="238"/>
          </rPr>
          <t>2.0 Zakaj podjetje komunicira s sedanjimi in možnimi kupci, zaposlenimi, zastopniki …?</t>
        </r>
      </text>
    </comment>
    <comment ref="C2" authorId="0" shapeId="0" xr:uid="{00000000-0006-0000-0400-000007000000}">
      <text>
        <r>
          <rPr>
            <b/>
            <sz val="26"/>
            <color indexed="81"/>
            <rFont val="Segoe UI"/>
            <family val="2"/>
            <charset val="238"/>
          </rPr>
          <t>Janez: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" authorId="0" shapeId="0" xr:uid="{00000000-0006-0000-0400-000008000000}">
      <text>
        <r>
          <rPr>
            <b/>
            <sz val="36"/>
            <color indexed="81"/>
            <rFont val="Segoe UI"/>
            <family val="2"/>
            <charset val="238"/>
          </rPr>
          <t xml:space="preserve">3.0 Kaj zajema splet tržnega komuniciranja (promocijski splet), ki zajema več orodij za komuniciranje?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3" authorId="0" shapeId="0" xr:uid="{00000000-0006-0000-0400-000009000000}">
      <text>
        <r>
          <rPr>
            <b/>
            <sz val="26"/>
            <color indexed="81"/>
            <rFont val="Segoe UI"/>
            <family val="2"/>
            <charset val="238"/>
          </rPr>
          <t>3.3.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3" authorId="0" shapeId="0" xr:uid="{00000000-0006-0000-0400-00000A000000}">
      <text>
        <r>
          <rPr>
            <b/>
            <sz val="26"/>
            <color indexed="81"/>
            <rFont val="Segoe UI"/>
            <family val="2"/>
            <charset val="238"/>
          </rPr>
          <t>3.4.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3" authorId="0" shapeId="0" xr:uid="{00000000-0006-0000-0400-00000B000000}">
      <text>
        <r>
          <rPr>
            <b/>
            <sz val="26"/>
            <color indexed="81"/>
            <rFont val="Segoe UI"/>
            <family val="2"/>
            <charset val="238"/>
          </rPr>
          <t>3.1.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F3" authorId="0" shapeId="0" xr:uid="{00000000-0006-0000-0400-00000C000000}">
      <text>
        <r>
          <rPr>
            <b/>
            <sz val="26"/>
            <color indexed="81"/>
            <rFont val="Segoe UI"/>
            <family val="2"/>
            <charset val="238"/>
          </rPr>
          <t>3.2.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4" authorId="0" shapeId="0" xr:uid="{00000000-0006-0000-0400-00000D000000}">
      <text>
        <r>
          <rPr>
            <b/>
            <sz val="36"/>
            <color indexed="81"/>
            <rFont val="Segoe UI"/>
            <family val="2"/>
            <charset val="238"/>
          </rPr>
          <t>4.0 Ena izmed lastnosti orodij komunikacijskega spleta.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4" authorId="0" shapeId="0" xr:uid="{00000000-0006-0000-0400-00000E000000}">
      <text>
        <r>
          <rPr>
            <b/>
            <sz val="26"/>
            <color indexed="81"/>
            <rFont val="Segoe UI"/>
            <family val="2"/>
            <charset val="238"/>
          </rPr>
          <t xml:space="preserve">4.1.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F4" authorId="0" shapeId="0" xr:uid="{00000000-0006-0000-0400-00000F000000}">
      <text>
        <r>
          <rPr>
            <b/>
            <sz val="26"/>
            <color indexed="81"/>
            <rFont val="Segoe UI"/>
            <family val="2"/>
            <charset val="238"/>
          </rPr>
          <t xml:space="preserve">4.2.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5" authorId="0" shapeId="0" xr:uid="{00000000-0006-0000-0400-000010000000}">
      <text>
        <r>
          <rPr>
            <b/>
            <sz val="36"/>
            <color indexed="81"/>
            <rFont val="Segoe UI"/>
            <family val="2"/>
            <charset val="238"/>
          </rPr>
          <t>5.0 Ena izmed sestavin komunikacijske politike podjetja.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5" authorId="0" shapeId="0" xr:uid="{00000000-0006-0000-0400-000011000000}">
      <text>
        <r>
          <rPr>
            <b/>
            <sz val="26"/>
            <color indexed="81"/>
            <rFont val="Segoe UI"/>
            <family val="2"/>
            <charset val="238"/>
          </rPr>
          <t>5.1.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7" authorId="0" shapeId="0" xr:uid="{00000000-0006-0000-0400-000012000000}">
      <text>
        <r>
          <rPr>
            <b/>
            <sz val="36"/>
            <color indexed="81"/>
            <rFont val="Segoe UI"/>
            <family val="2"/>
            <charset val="238"/>
          </rPr>
          <t xml:space="preserve">1.0 S katero prvo črko se začne glavno mesto hrvaške?
</t>
        </r>
      </text>
    </comment>
    <comment ref="A8" authorId="0" shapeId="0" xr:uid="{00000000-0006-0000-0400-000013000000}">
      <text>
        <r>
          <rPr>
            <b/>
            <sz val="36"/>
            <color indexed="81"/>
            <rFont val="Segoe UI"/>
            <family val="2"/>
            <charset val="238"/>
          </rPr>
          <t>1.1 S katero prvo črko se začne ...?</t>
        </r>
      </text>
    </comment>
    <comment ref="A9" authorId="0" shapeId="0" xr:uid="{00000000-0006-0000-0400-000014000000}">
      <text>
        <r>
          <rPr>
            <b/>
            <sz val="26"/>
            <color indexed="81"/>
            <rFont val="Segoe UI"/>
            <family val="2"/>
            <charset val="238"/>
          </rPr>
          <t xml:space="preserve">1.2. S katero prvo črko se prične rezultat proizvodnega procesa?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0" authorId="0" shapeId="0" xr:uid="{00000000-0006-0000-0400-000015000000}">
      <text>
        <r>
          <rPr>
            <b/>
            <sz val="26"/>
            <color indexed="81"/>
            <rFont val="Segoe UI"/>
            <family val="2"/>
            <charset val="238"/>
          </rPr>
          <t>1.4. S katero prvo črko se prične naselje v bližini Kranja in ima sedež trgovsko podjetje Merkur?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2" authorId="0" shapeId="0" xr:uid="{00000000-0006-0000-0400-000016000000}">
      <text>
        <r>
          <rPr>
            <b/>
            <sz val="26"/>
            <color indexed="81"/>
            <rFont val="Segoe UI"/>
            <family val="2"/>
            <charset val="238"/>
          </rPr>
          <t>2.0. S katero prvo črko se prične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3" authorId="0" shapeId="0" xr:uid="{00000000-0006-0000-0400-000017000000}">
      <text>
        <r>
          <rPr>
            <b/>
            <sz val="26"/>
            <color indexed="81"/>
            <rFont val="Segoe UI"/>
            <family val="2"/>
            <charset val="238"/>
          </rPr>
          <t>2.1. S katero prvo črko se prične glavno mesto Gorenjske?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4" authorId="0" shapeId="0" xr:uid="{00000000-0006-0000-0400-000018000000}">
      <text>
        <r>
          <rPr>
            <b/>
            <sz val="26"/>
            <color indexed="81"/>
            <rFont val="Segoe UI"/>
            <family val="2"/>
            <charset val="238"/>
          </rPr>
          <t>3.0. S katero prvo črko se prične, kar ne potrebujemo več za zadovoljevanje naših potreb in želja?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5" authorId="0" shapeId="0" xr:uid="{00000000-0006-0000-0400-000019000000}">
      <text>
        <r>
          <rPr>
            <b/>
            <sz val="26"/>
            <color indexed="81"/>
            <rFont val="Segoe UI"/>
            <family val="2"/>
            <charset val="238"/>
          </rPr>
          <t>3.1. S katero prvo črko se prične izobraževalna ustanova?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6" authorId="0" shapeId="0" xr:uid="{00000000-0006-0000-0400-00001A000000}">
      <text>
        <r>
          <rPr>
            <b/>
            <sz val="26"/>
            <color indexed="81"/>
            <rFont val="Segoe UI"/>
            <family val="2"/>
            <charset val="238"/>
          </rPr>
          <t>3.2. S katero prvo črko se prične celina, kjer leži Španija, Portugalska?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7" authorId="0" shapeId="0" xr:uid="{00000000-0006-0000-0400-00001B000000}">
      <text>
        <r>
          <rPr>
            <b/>
            <sz val="26"/>
            <color indexed="81"/>
            <rFont val="Segoe UI"/>
            <family val="2"/>
            <charset val="238"/>
          </rPr>
          <t>3.3. S katero prvo črko se prične bivališče, kjer so nekoč prebivali graščaki?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8" authorId="0" shapeId="0" xr:uid="{00000000-0006-0000-0400-00001C000000}">
      <text>
        <r>
          <rPr>
            <b/>
            <sz val="26"/>
            <color indexed="81"/>
            <rFont val="Segoe UI"/>
            <family val="2"/>
            <charset val="238"/>
          </rPr>
          <t>3.4. S katero prvo črko se prične glavno mesto Slovenije?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9" authorId="0" shapeId="0" xr:uid="{00000000-0006-0000-0400-00001D000000}">
      <text>
        <r>
          <rPr>
            <b/>
            <sz val="26"/>
            <color indexed="81"/>
            <rFont val="Segoe UI"/>
            <family val="2"/>
            <charset val="238"/>
          </rPr>
          <t>4.0. S katero prvo črko se prične oblačilo, ki ga nosijo nekatere uradne osebe: policija, carina, letalsko osebje …?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0" authorId="0" shapeId="0" xr:uid="{00000000-0006-0000-0400-00001E000000}">
      <text>
        <r>
          <rPr>
            <b/>
            <sz val="26"/>
            <color indexed="81"/>
            <rFont val="Segoe UI"/>
            <family val="2"/>
            <charset val="238"/>
          </rPr>
          <t>4.1. S katero prvo črko se prične reka, ki izvira v Zelencih, ki so v bližini Kranjske Gore?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1" authorId="0" shapeId="0" xr:uid="{00000000-0006-0000-0400-00001F000000}">
      <text>
        <r>
          <rPr>
            <b/>
            <sz val="26"/>
            <color indexed="81"/>
            <rFont val="Segoe UI"/>
            <family val="2"/>
            <charset val="238"/>
          </rPr>
          <t>4.2. S katero prvo črko se prične naziv zaveliko (po navadi sladkovodna) stoječo vodno površino, ki jo obkroža kopno?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2" authorId="0" shapeId="0" xr:uid="{00000000-0006-0000-0400-000020000000}">
      <text>
        <r>
          <rPr>
            <b/>
            <sz val="26"/>
            <color indexed="81"/>
            <rFont val="Segoe UI"/>
            <family val="2"/>
            <charset val="238"/>
          </rPr>
          <t>5.0. S katero prvo črko se prične glavno mesto Francije?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3" authorId="0" shapeId="0" xr:uid="{00000000-0006-0000-0400-000021000000}">
      <text>
        <r>
          <rPr>
            <b/>
            <sz val="26"/>
            <color indexed="81"/>
            <rFont val="Segoe UI"/>
            <family val="2"/>
            <charset val="238"/>
          </rPr>
          <t>5.1. S katero prvo črko se prične velik naravni vodni tok?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</authors>
  <commentList>
    <comment ref="A1" authorId="0" shapeId="0" xr:uid="{00000000-0006-0000-0500-000001000000}">
      <text>
        <r>
          <rPr>
            <b/>
            <sz val="36"/>
            <color indexed="81"/>
            <rFont val="Segoe UI"/>
            <family val="2"/>
            <charset val="238"/>
          </rPr>
          <t>1.0. Naziv za osebe, s katerimi podjetje komunicira.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1" authorId="0" shapeId="0" xr:uid="{00000000-0006-0000-0500-000002000000}">
      <text>
        <r>
          <rPr>
            <b/>
            <sz val="26"/>
            <color indexed="81"/>
            <rFont val="Segoe UI"/>
            <family val="2"/>
            <charset val="238"/>
          </rPr>
          <t xml:space="preserve">1.1.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1" authorId="0" shapeId="0" xr:uid="{00000000-0006-0000-0500-000003000000}">
      <text>
        <r>
          <rPr>
            <b/>
            <sz val="26"/>
            <color indexed="81"/>
            <rFont val="Segoe UI"/>
            <family val="2"/>
            <charset val="238"/>
          </rPr>
          <t>1.3.</t>
        </r>
      </text>
    </comment>
    <comment ref="G1" authorId="0" shapeId="0" xr:uid="{00000000-0006-0000-0500-000004000000}">
      <text>
        <r>
          <rPr>
            <b/>
            <sz val="26"/>
            <color indexed="81"/>
            <rFont val="Segoe UI"/>
            <family val="2"/>
            <charset val="238"/>
          </rPr>
          <t xml:space="preserve">1.4.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H1" authorId="0" shapeId="0" xr:uid="{00000000-0006-0000-0500-000005000000}">
      <text>
        <r>
          <rPr>
            <b/>
            <sz val="26"/>
            <color indexed="81"/>
            <rFont val="Segoe UI"/>
            <family val="2"/>
            <charset val="238"/>
          </rPr>
          <t>1.2.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" authorId="0" shapeId="0" xr:uid="{00000000-0006-0000-0500-000006000000}">
      <text>
        <r>
          <rPr>
            <b/>
            <sz val="36"/>
            <color indexed="81"/>
            <rFont val="Segoe UI"/>
            <family val="2"/>
            <charset val="238"/>
          </rPr>
          <t>2.0 Zakaj podjetje komunicira s sedanjimi in možnimi kupci, zaposlenimi, zastopniki …?</t>
        </r>
      </text>
    </comment>
    <comment ref="C2" authorId="0" shapeId="0" xr:uid="{00000000-0006-0000-0500-000007000000}">
      <text>
        <r>
          <rPr>
            <b/>
            <sz val="26"/>
            <color indexed="81"/>
            <rFont val="Segoe UI"/>
            <family val="2"/>
            <charset val="238"/>
          </rPr>
          <t>Janez: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" authorId="0" shapeId="0" xr:uid="{00000000-0006-0000-0500-000008000000}">
      <text>
        <r>
          <rPr>
            <b/>
            <sz val="36"/>
            <color indexed="81"/>
            <rFont val="Segoe UI"/>
            <family val="2"/>
            <charset val="238"/>
          </rPr>
          <t xml:space="preserve">3.0 Kaj zajema splet tržnega komuniciranja (promocijski splet), ki zajema več orodij za komuniciranje?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3" authorId="0" shapeId="0" xr:uid="{00000000-0006-0000-0500-000009000000}">
      <text>
        <r>
          <rPr>
            <b/>
            <sz val="26"/>
            <color indexed="81"/>
            <rFont val="Segoe UI"/>
            <family val="2"/>
            <charset val="238"/>
          </rPr>
          <t>3.3.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3" authorId="0" shapeId="0" xr:uid="{00000000-0006-0000-0500-00000A000000}">
      <text>
        <r>
          <rPr>
            <b/>
            <sz val="26"/>
            <color indexed="81"/>
            <rFont val="Segoe UI"/>
            <family val="2"/>
            <charset val="238"/>
          </rPr>
          <t>3.4.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3" authorId="0" shapeId="0" xr:uid="{00000000-0006-0000-0500-00000B000000}">
      <text>
        <r>
          <rPr>
            <b/>
            <sz val="26"/>
            <color indexed="81"/>
            <rFont val="Segoe UI"/>
            <family val="2"/>
            <charset val="238"/>
          </rPr>
          <t>3.1.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F3" authorId="0" shapeId="0" xr:uid="{00000000-0006-0000-0500-00000C000000}">
      <text>
        <r>
          <rPr>
            <b/>
            <sz val="26"/>
            <color indexed="81"/>
            <rFont val="Segoe UI"/>
            <family val="2"/>
            <charset val="238"/>
          </rPr>
          <t>3.2.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4" authorId="0" shapeId="0" xr:uid="{00000000-0006-0000-0500-00000D000000}">
      <text>
        <r>
          <rPr>
            <b/>
            <sz val="36"/>
            <color indexed="81"/>
            <rFont val="Segoe UI"/>
            <family val="2"/>
            <charset val="238"/>
          </rPr>
          <t>4.0 Ena izmed lastnosti orodij komunikacijskega spleta.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4" authorId="0" shapeId="0" xr:uid="{00000000-0006-0000-0500-00000E000000}">
      <text>
        <r>
          <rPr>
            <b/>
            <sz val="26"/>
            <color indexed="81"/>
            <rFont val="Segoe UI"/>
            <family val="2"/>
            <charset val="238"/>
          </rPr>
          <t xml:space="preserve">4.1.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F4" authorId="0" shapeId="0" xr:uid="{00000000-0006-0000-0500-00000F000000}">
      <text>
        <r>
          <rPr>
            <b/>
            <sz val="26"/>
            <color indexed="81"/>
            <rFont val="Segoe UI"/>
            <family val="2"/>
            <charset val="238"/>
          </rPr>
          <t xml:space="preserve">4.2.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5" authorId="0" shapeId="0" xr:uid="{00000000-0006-0000-0500-000010000000}">
      <text>
        <r>
          <rPr>
            <b/>
            <sz val="36"/>
            <color indexed="81"/>
            <rFont val="Segoe UI"/>
            <family val="2"/>
            <charset val="238"/>
          </rPr>
          <t>5.0 Ena izmed sestavin komunikacijske politike podjetja.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5" authorId="0" shapeId="0" xr:uid="{00000000-0006-0000-0500-000011000000}">
      <text>
        <r>
          <rPr>
            <b/>
            <sz val="26"/>
            <color indexed="81"/>
            <rFont val="Segoe UI"/>
            <family val="2"/>
            <charset val="238"/>
          </rPr>
          <t>5.1.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7" authorId="0" shapeId="0" xr:uid="{00000000-0006-0000-0500-000012000000}">
      <text>
        <r>
          <rPr>
            <b/>
            <sz val="36"/>
            <color indexed="81"/>
            <rFont val="Segoe UI"/>
            <family val="2"/>
            <charset val="238"/>
          </rPr>
          <t xml:space="preserve">1.0 S katero prvo črko se začne glavno mesto hrvaške?
</t>
        </r>
      </text>
    </comment>
    <comment ref="A8" authorId="0" shapeId="0" xr:uid="{00000000-0006-0000-0500-000013000000}">
      <text>
        <r>
          <rPr>
            <b/>
            <sz val="36"/>
            <color indexed="81"/>
            <rFont val="Segoe UI"/>
            <family val="2"/>
            <charset val="238"/>
          </rPr>
          <t>1.1 S katero prvo črko se začne ogromna kača, ki živi v reki Amazonki (Brazilija)?</t>
        </r>
      </text>
    </comment>
    <comment ref="A9" authorId="0" shapeId="0" xr:uid="{00000000-0006-0000-0500-000014000000}">
      <text>
        <r>
          <rPr>
            <b/>
            <sz val="26"/>
            <color indexed="81"/>
            <rFont val="Segoe UI"/>
            <family val="2"/>
            <charset val="238"/>
          </rPr>
          <t xml:space="preserve">1.2. S katero prvo črko se prične rezultat proizvodnega procesa?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0" authorId="0" shapeId="0" xr:uid="{00000000-0006-0000-0500-000015000000}">
      <text>
        <r>
          <rPr>
            <b/>
            <sz val="26"/>
            <color indexed="81"/>
            <rFont val="Segoe UI"/>
            <family val="2"/>
            <charset val="238"/>
          </rPr>
          <t>1.4. S katero prvo črko se prične barva lupine pomaranče?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1" authorId="0" shapeId="0" xr:uid="{00000000-0006-0000-0500-000016000000}">
      <text>
        <r>
          <rPr>
            <b/>
            <sz val="26"/>
            <color indexed="81"/>
            <rFont val="Segoe UI"/>
            <family val="2"/>
            <charset val="238"/>
          </rPr>
          <t>1.4. S katero prvo črko se prične kraj v bližini Kranja, kjer je sedež trgovskega podjetja Merkur?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2" authorId="0" shapeId="0" xr:uid="{00000000-0006-0000-0500-000017000000}">
      <text>
        <r>
          <rPr>
            <b/>
            <sz val="26"/>
            <color indexed="81"/>
            <rFont val="Segoe UI"/>
            <family val="2"/>
            <charset val="238"/>
          </rPr>
          <t>2.0. S katero prvo črko se prične veliki izumitelj iz Hrvaške, bolj natančno iz Like, ki je deloval na področju električnega toka?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3" authorId="0" shapeId="0" xr:uid="{00000000-0006-0000-0500-000018000000}">
      <text>
        <r>
          <rPr>
            <b/>
            <sz val="26"/>
            <color indexed="81"/>
            <rFont val="Segoe UI"/>
            <family val="2"/>
            <charset val="238"/>
          </rPr>
          <t>2.1. S katero prvo črko se prične glavno mesto Gorenjske?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4" authorId="0" shapeId="0" xr:uid="{00000000-0006-0000-0500-000019000000}">
      <text>
        <r>
          <rPr>
            <b/>
            <sz val="26"/>
            <color indexed="81"/>
            <rFont val="Segoe UI"/>
            <family val="2"/>
            <charset val="238"/>
          </rPr>
          <t>3.0. S katero prvo črko se prične, kar ne potrebujemo več za zadovoljevanje naših potreb in želja?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5" authorId="0" shapeId="0" xr:uid="{00000000-0006-0000-0500-00001A000000}">
      <text>
        <r>
          <rPr>
            <b/>
            <sz val="26"/>
            <color indexed="81"/>
            <rFont val="Segoe UI"/>
            <family val="2"/>
            <charset val="238"/>
          </rPr>
          <t>3.1. S katero prvo črko se prične izobraževalna ustanova?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6" authorId="0" shapeId="0" xr:uid="{00000000-0006-0000-0500-00001B000000}">
      <text>
        <r>
          <rPr>
            <b/>
            <sz val="26"/>
            <color indexed="81"/>
            <rFont val="Segoe UI"/>
            <family val="2"/>
            <charset val="238"/>
          </rPr>
          <t>3.2. S katero prvo črko se prične celina, kjer leži Španija, Portugalska?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7" authorId="0" shapeId="0" xr:uid="{00000000-0006-0000-0500-00001C000000}">
      <text>
        <r>
          <rPr>
            <b/>
            <sz val="26"/>
            <color indexed="81"/>
            <rFont val="Segoe UI"/>
            <family val="2"/>
            <charset val="238"/>
          </rPr>
          <t>3.3. S katero prvo črko se prične bivališče, kjer so nekoč prebivali graščaki?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8" authorId="0" shapeId="0" xr:uid="{00000000-0006-0000-0500-00001D000000}">
      <text>
        <r>
          <rPr>
            <b/>
            <sz val="26"/>
            <color indexed="81"/>
            <rFont val="Segoe UI"/>
            <family val="2"/>
            <charset val="238"/>
          </rPr>
          <t>3.4. S katero prvo črko se prične glavno mesto Slovenije?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9" authorId="0" shapeId="0" xr:uid="{00000000-0006-0000-0500-00001E000000}">
      <text>
        <r>
          <rPr>
            <b/>
            <sz val="26"/>
            <color indexed="81"/>
            <rFont val="Segoe UI"/>
            <family val="2"/>
            <charset val="238"/>
          </rPr>
          <t>4.0. S katero prvo črko se prične oblačilo, ki ga nosijo nekatere uradne osebe: policija, carina, letalsko osebje …?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0" authorId="0" shapeId="0" xr:uid="{00000000-0006-0000-0500-00001F000000}">
      <text>
        <r>
          <rPr>
            <b/>
            <sz val="26"/>
            <color indexed="81"/>
            <rFont val="Segoe UI"/>
            <family val="2"/>
            <charset val="238"/>
          </rPr>
          <t>4.1. S katero prvo črko se prične reka, ki izvira v Zelencih, ki so v bližini Kranjske Gore?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1" authorId="0" shapeId="0" xr:uid="{00000000-0006-0000-0500-000020000000}">
      <text>
        <r>
          <rPr>
            <b/>
            <sz val="26"/>
            <color indexed="81"/>
            <rFont val="Segoe UI"/>
            <family val="2"/>
            <charset val="238"/>
          </rPr>
          <t>4.2. S katero prvo črko se prične naziv za veliko (po navadi sladkovodna) stoječo vodno površino, ki jo obkroža kopno?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2" authorId="0" shapeId="0" xr:uid="{00000000-0006-0000-0500-000021000000}">
      <text>
        <r>
          <rPr>
            <b/>
            <sz val="26"/>
            <color indexed="81"/>
            <rFont val="Segoe UI"/>
            <family val="2"/>
            <charset val="238"/>
          </rPr>
          <t>5.0. S katero prvo črko se prične glavno mesto Francije?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3" authorId="0" shapeId="0" xr:uid="{00000000-0006-0000-0500-000022000000}">
      <text>
        <r>
          <rPr>
            <b/>
            <sz val="26"/>
            <color indexed="81"/>
            <rFont val="Segoe UI"/>
            <family val="2"/>
            <charset val="238"/>
          </rPr>
          <t>5.1. S katero prvo črko se prične velik naravni vodni tok?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<sst xmlns="http://schemas.openxmlformats.org/spreadsheetml/2006/main" count="225" uniqueCount="104">
  <si>
    <t>6.8 TRŽNO KOMUNICIRANJE</t>
  </si>
  <si>
    <t>1. S kom podjetje komunicira?</t>
  </si>
  <si>
    <t>Podjetje komunicira:</t>
  </si>
  <si>
    <t>2. Zakaj podjetje komunicira s sedanjimi in možnimi kupci, zaposlenimi, zastopniki …?</t>
  </si>
  <si>
    <t>Podjetje z njimi komunicira, ker želi:</t>
  </si>
  <si>
    <t>3. Kaj zajema splet tržnega komuniciranja (promocijski splet), ki zajema več orodij za</t>
  </si>
  <si>
    <t>komuniciranje?</t>
  </si>
  <si>
    <t>Podjetje za komuniciranje uporablja več orodij. Splet tržnega komuniciranja, imenovan tudi</t>
  </si>
  <si>
    <t>promocijski splet, zajema:</t>
  </si>
  <si>
    <t>4. Kakšna morajo biti vsa orodja komunikacijskega spleta?</t>
  </si>
  <si>
    <t>Vsa orodja komunikacijskega spleta morajo biti:</t>
  </si>
  <si>
    <t>ljudmi, fizičnimi dokazi).</t>
  </si>
  <si>
    <t>5. Kaj tudi vključuje komunikacijska politika podjetja?</t>
  </si>
  <si>
    <t>H komunikacijski politiki podjetja spadajo tudi psihološko pravilno vodeni prodajni razgovori.</t>
  </si>
  <si>
    <t>• s sedanjimi in možnimi kupci,</t>
  </si>
  <si>
    <t>•  zaposlenimi,</t>
  </si>
  <si>
    <t>• zastopniki,</t>
  </si>
  <si>
    <t>• dobavitelji,</t>
  </si>
  <si>
    <t>• poslovnimi partnerji in</t>
  </si>
  <si>
    <t>•  drugimi javnostmi.</t>
  </si>
  <si>
    <t>• ustvariti želeno sliko o sebi,</t>
  </si>
  <si>
    <t>• pripraviti določene javnosti do aktivnosti, npr. do nakupa ali podpore.</t>
  </si>
  <si>
    <t>ODGOVOR</t>
  </si>
  <si>
    <t>OPIS GESLA</t>
  </si>
  <si>
    <t>GESLO</t>
  </si>
  <si>
    <t>NAKUP</t>
  </si>
  <si>
    <t>ZASTOPNIKI</t>
  </si>
  <si>
    <t>• pospeševanje prodaje,</t>
  </si>
  <si>
    <t>• odnose z javnostmi in</t>
  </si>
  <si>
    <t>• neposredno trženje.</t>
  </si>
  <si>
    <t>OGLAŠEVANJE</t>
  </si>
  <si>
    <t>USKLAJENOST</t>
  </si>
  <si>
    <t>Z</t>
  </si>
  <si>
    <t>A</t>
  </si>
  <si>
    <t>P</t>
  </si>
  <si>
    <t>O</t>
  </si>
  <si>
    <t>N</t>
  </si>
  <si>
    <t>K</t>
  </si>
  <si>
    <t>U</t>
  </si>
  <si>
    <t>Š</t>
  </si>
  <si>
    <t>X</t>
  </si>
  <si>
    <t>S</t>
  </si>
  <si>
    <t>T</t>
  </si>
  <si>
    <t>E</t>
  </si>
  <si>
    <t>R</t>
  </si>
  <si>
    <t>G</t>
  </si>
  <si>
    <t>D</t>
  </si>
  <si>
    <t>2. Eden izmed vzrokov, zakaj podjetje komunicira s kupci, zaposlenimi, zastopniki …</t>
  </si>
  <si>
    <t>3. Eno izmed orodij, ki spada v splet tržnega komuniciranja.</t>
  </si>
  <si>
    <t>ANAKONDA</t>
  </si>
  <si>
    <t>SAVA</t>
  </si>
  <si>
    <t>GRAD</t>
  </si>
  <si>
    <t>• oglaševanje,</t>
  </si>
  <si>
    <t>• povezana med seboj,</t>
  </si>
  <si>
    <t>• in hkrati tudi z ostalimi elementi trženjskega spleta (izdelkom, ceno, prodajno potjo,</t>
  </si>
  <si>
    <t>1.0 Naziv za osebe, s katerimi podjetje komunicira.</t>
  </si>
  <si>
    <t>4.0 Ena izmed lastnosti orodij komunikacijskega spleta.</t>
  </si>
  <si>
    <t>5.0 Ena izmed sestavin komunikacijske politike podjetja.</t>
  </si>
  <si>
    <t>Prodajni razgovori</t>
  </si>
  <si>
    <t>VPRAŠaNJE</t>
  </si>
  <si>
    <t>VPRAŠANJE</t>
  </si>
  <si>
    <t>b.) odgovor na vprašanje,</t>
  </si>
  <si>
    <t>d.) geslo glede na vprašanje in odgovor.</t>
  </si>
  <si>
    <t>c.) opis gesla glede na vprašanje in odgovor,</t>
  </si>
  <si>
    <t>a.) vprašanje glede na tekst, ki ga imate,</t>
  </si>
  <si>
    <r>
      <rPr>
        <b/>
        <sz val="11"/>
        <color theme="1"/>
        <rFont val="Calibri"/>
        <family val="2"/>
        <charset val="238"/>
        <scheme val="minor"/>
      </rPr>
      <t>1. naloga:</t>
    </r>
    <r>
      <rPr>
        <sz val="11"/>
        <color theme="1"/>
        <rFont val="Calibri"/>
        <family val="2"/>
        <charset val="238"/>
        <scheme val="minor"/>
      </rPr>
      <t xml:space="preserve"> S pomočjo teksta, ki vam je bil dodeljen zapišite:</t>
    </r>
  </si>
  <si>
    <t>PRIMER:</t>
  </si>
  <si>
    <t>I</t>
  </si>
  <si>
    <t>L</t>
  </si>
  <si>
    <t>V</t>
  </si>
  <si>
    <t>J</t>
  </si>
  <si>
    <t>ZAGREB</t>
  </si>
  <si>
    <t>NIKOLA TESLA</t>
  </si>
  <si>
    <t>1.0.</t>
  </si>
  <si>
    <t>1.1.</t>
  </si>
  <si>
    <t>1.2.</t>
  </si>
  <si>
    <t>IZDELEK</t>
  </si>
  <si>
    <t>1.3.</t>
  </si>
  <si>
    <t>ORANŽNA</t>
  </si>
  <si>
    <t>1.4.</t>
  </si>
  <si>
    <t>NAKLO</t>
  </si>
  <si>
    <t>POZOR: V SPODNJE RUMENO IN MODRO POLJE NE PIŠITE V CELICE, AMPAK V VNOSNO VRSTICO!</t>
  </si>
  <si>
    <t>2.0.</t>
  </si>
  <si>
    <t>2.1.</t>
  </si>
  <si>
    <t>KRANJ</t>
  </si>
  <si>
    <t>3.0.</t>
  </si>
  <si>
    <t>ODPADEK</t>
  </si>
  <si>
    <t>3.1.</t>
  </si>
  <si>
    <t>ŠOLA</t>
  </si>
  <si>
    <t>EVROPA</t>
  </si>
  <si>
    <t>3.2.</t>
  </si>
  <si>
    <t>3.3.</t>
  </si>
  <si>
    <t>3.4.</t>
  </si>
  <si>
    <t>LJUBLJANA</t>
  </si>
  <si>
    <t>4.0.</t>
  </si>
  <si>
    <t>UNIFORMA</t>
  </si>
  <si>
    <t>4.1.</t>
  </si>
  <si>
    <t>4.2.</t>
  </si>
  <si>
    <t>JEZERO</t>
  </si>
  <si>
    <t>PARIZ</t>
  </si>
  <si>
    <t>5.0.</t>
  </si>
  <si>
    <t>5.1.</t>
  </si>
  <si>
    <t>REKA</t>
  </si>
  <si>
    <t>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</si>
</sst>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6"/>
      <color rgb="FF00B05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26"/>
      <color rgb="FF00B050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6"/>
      <color rgb="FFFFFF00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36"/>
      <color indexed="81"/>
      <name val="Segoe UI"/>
      <family val="2"/>
      <charset val="238"/>
    </font>
    <font>
      <sz val="26"/>
      <color theme="0"/>
      <name val="Calibri"/>
      <family val="2"/>
      <charset val="238"/>
      <scheme val="minor"/>
    </font>
    <font>
      <b/>
      <sz val="26"/>
      <color indexed="81"/>
      <name val="Segoe UI"/>
      <family val="2"/>
      <charset val="238"/>
    </font>
    <font>
      <b/>
      <sz val="26"/>
      <color rgb="FFFF0000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2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7" fillId="0" borderId="1" xfId="0" quotePrefix="1" applyFont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1" xfId="0" applyFill="1" applyBorder="1"/>
    <xf numFmtId="0" fontId="0" fillId="2" borderId="0" xfId="0" applyFill="1" applyBorder="1"/>
    <xf numFmtId="0" fontId="1" fillId="2" borderId="7" xfId="0" applyFont="1" applyFill="1" applyBorder="1"/>
    <xf numFmtId="0" fontId="0" fillId="2" borderId="7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6" borderId="5" xfId="0" applyFill="1" applyBorder="1"/>
    <xf numFmtId="0" fontId="0" fillId="6" borderId="6" xfId="0" applyFill="1" applyBorder="1"/>
    <xf numFmtId="0" fontId="1" fillId="6" borderId="6" xfId="0" applyFont="1" applyFill="1" applyBorder="1"/>
    <xf numFmtId="0" fontId="0" fillId="6" borderId="3" xfId="0" applyFill="1" applyBorder="1"/>
    <xf numFmtId="0" fontId="1" fillId="2" borderId="13" xfId="0" applyFont="1" applyFill="1" applyBorder="1"/>
    <xf numFmtId="0" fontId="0" fillId="5" borderId="12" xfId="0" applyFill="1" applyBorder="1"/>
    <xf numFmtId="0" fontId="1" fillId="5" borderId="13" xfId="0" applyFont="1" applyFill="1" applyBorder="1"/>
    <xf numFmtId="0" fontId="0" fillId="5" borderId="13" xfId="0" applyFill="1" applyBorder="1"/>
    <xf numFmtId="0" fontId="0" fillId="5" borderId="14" xfId="0" applyFill="1" applyBorder="1"/>
    <xf numFmtId="0" fontId="1" fillId="2" borderId="0" xfId="0" applyFont="1" applyFill="1" applyBorder="1"/>
    <xf numFmtId="0" fontId="1" fillId="2" borderId="9" xfId="0" applyFont="1" applyFill="1" applyBorder="1"/>
    <xf numFmtId="0" fontId="0" fillId="5" borderId="5" xfId="0" applyFill="1" applyBorder="1"/>
    <xf numFmtId="0" fontId="1" fillId="5" borderId="6" xfId="0" applyFont="1" applyFill="1" applyBorder="1"/>
    <xf numFmtId="0" fontId="0" fillId="5" borderId="6" xfId="0" applyFill="1" applyBorder="1"/>
    <xf numFmtId="0" fontId="1" fillId="6" borderId="3" xfId="0" applyFont="1" applyFill="1" applyBorder="1"/>
    <xf numFmtId="0" fontId="1" fillId="5" borderId="1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1" fillId="2" borderId="3" xfId="0" applyFont="1" applyFill="1" applyBorder="1"/>
    <xf numFmtId="0" fontId="1" fillId="2" borderId="6" xfId="0" applyFont="1" applyFill="1" applyBorder="1"/>
    <xf numFmtId="0" fontId="1" fillId="2" borderId="14" xfId="0" applyFont="1" applyFill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/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12" fillId="4" borderId="1" xfId="0" applyFont="1" applyFill="1" applyBorder="1"/>
    <xf numFmtId="0" fontId="9" fillId="2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12" fillId="0" borderId="0" xfId="0" applyFont="1" applyProtection="1"/>
    <xf numFmtId="0" fontId="0" fillId="0" borderId="0" xfId="0" applyProtection="1"/>
    <xf numFmtId="0" fontId="4" fillId="0" borderId="0" xfId="0" applyFont="1" applyProtection="1"/>
    <xf numFmtId="0" fontId="4" fillId="0" borderId="0" xfId="0" applyFont="1" applyFill="1" applyProtection="1"/>
    <xf numFmtId="0" fontId="12" fillId="0" borderId="0" xfId="0" applyFont="1" applyFill="1" applyProtection="1"/>
    <xf numFmtId="0" fontId="0" fillId="0" borderId="0" xfId="0" applyAlignment="1"/>
    <xf numFmtId="0" fontId="15" fillId="0" borderId="0" xfId="0" applyFont="1" applyProtection="1"/>
    <xf numFmtId="0" fontId="16" fillId="0" borderId="0" xfId="0" applyFont="1" applyProtection="1"/>
    <xf numFmtId="0" fontId="17" fillId="0" borderId="0" xfId="0" applyFont="1" applyProtection="1"/>
    <xf numFmtId="0" fontId="17" fillId="0" borderId="0" xfId="0" applyFont="1" applyAlignment="1" applyProtection="1"/>
    <xf numFmtId="0" fontId="18" fillId="0" borderId="0" xfId="0" applyFont="1" applyProtection="1"/>
    <xf numFmtId="0" fontId="8" fillId="3" borderId="1" xfId="0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9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0" xfId="0" applyFont="1" applyAlignment="1"/>
    <xf numFmtId="0" fontId="0" fillId="0" borderId="0" xfId="0" applyAlignment="1"/>
  </cellXfs>
  <cellStyles count="1">
    <cellStyle name="Navadno" xfId="0" builtinId="0"/>
  </cellStyles>
  <dxfs count="18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BDFF"/>
      <color rgb="FFFFC6B9"/>
      <color rgb="FFFFBEAF"/>
      <color rgb="FFCCECFF"/>
      <color rgb="FFFF967D"/>
      <color rgb="FFFFD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bos.zrc-sazu.si/sskj.htm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lebinca.com/dokumenti/interaktivna_krizanka_12_10_20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583106</xdr:colOff>
      <xdr:row>1</xdr:row>
      <xdr:rowOff>271463</xdr:rowOff>
    </xdr:from>
    <xdr:to>
      <xdr:col>53</xdr:col>
      <xdr:colOff>12406</xdr:colOff>
      <xdr:row>31</xdr:row>
      <xdr:rowOff>285749</xdr:rowOff>
    </xdr:to>
    <xdr:grpSp>
      <xdr:nvGrpSpPr>
        <xdr:cNvPr id="5" name="Skupina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3D513C-4F90-43A9-A659-29CC7FD6F729}"/>
            </a:ext>
          </a:extLst>
        </xdr:cNvPr>
        <xdr:cNvGrpSpPr/>
      </xdr:nvGrpSpPr>
      <xdr:grpSpPr>
        <a:xfrm>
          <a:off x="13044981" y="700088"/>
          <a:ext cx="18225300" cy="12873036"/>
          <a:chOff x="13441856" y="811213"/>
          <a:chExt cx="18225300" cy="12873036"/>
        </a:xfrm>
      </xdr:grpSpPr>
      <xdr:pic>
        <xdr:nvPicPr>
          <xdr:cNvPr id="3" name="Slika 2">
            <a:extLst>
              <a:ext uri="{FF2B5EF4-FFF2-40B4-BE49-F238E27FC236}">
                <a16:creationId xmlns:a16="http://schemas.microsoft.com/office/drawing/2014/main" id="{CE67715D-3584-45A7-8952-E19EC27E87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3441856" y="2047874"/>
            <a:ext cx="18225300" cy="11636375"/>
          </a:xfrm>
          <a:prstGeom prst="rect">
            <a:avLst/>
          </a:prstGeom>
        </xdr:spPr>
      </xdr:pic>
      <xdr:sp macro="" textlink="">
        <xdr:nvSpPr>
          <xdr:cNvPr id="4" name="PoljeZBesedilom 3">
            <a:extLst>
              <a:ext uri="{FF2B5EF4-FFF2-40B4-BE49-F238E27FC236}">
                <a16:creationId xmlns:a16="http://schemas.microsoft.com/office/drawing/2014/main" id="{178CABF9-4EF1-4810-AAD4-6E25E69E278C}"/>
              </a:ext>
            </a:extLst>
          </xdr:cNvPr>
          <xdr:cNvSpPr txBox="1"/>
        </xdr:nvSpPr>
        <xdr:spPr>
          <a:xfrm>
            <a:off x="13465177" y="811213"/>
            <a:ext cx="10525123" cy="131921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l-SI" sz="2400" b="1"/>
              <a:t>1. naloga</a:t>
            </a:r>
            <a:r>
              <a:rPr lang="sl-SI" sz="2400"/>
              <a:t>: S pomočjo spodnje sheme sestavite interaktivno križanko, ki jo sestavite</a:t>
            </a:r>
            <a:r>
              <a:rPr lang="sl-SI" sz="2400" baseline="0"/>
              <a:t> na levi strani.</a:t>
            </a:r>
          </a:p>
          <a:p>
            <a:r>
              <a:rPr lang="sl-SI" sz="2400" baseline="0"/>
              <a:t>Uporabite podatke iz sheme: vprašanja, odgovore in if stavke.</a:t>
            </a:r>
            <a:endParaRPr lang="sl-SI" sz="2400"/>
          </a:p>
        </xdr:txBody>
      </xdr:sp>
    </xdr:grpSp>
    <xdr:clientData/>
  </xdr:twoCellAnchor>
  <xdr:twoCellAnchor>
    <xdr:from>
      <xdr:col>21</xdr:col>
      <xdr:colOff>539750</xdr:colOff>
      <xdr:row>0</xdr:row>
      <xdr:rowOff>31750</xdr:rowOff>
    </xdr:from>
    <xdr:to>
      <xdr:col>38</xdr:col>
      <xdr:colOff>508000</xdr:colOff>
      <xdr:row>1</xdr:row>
      <xdr:rowOff>190500</xdr:rowOff>
    </xdr:to>
    <xdr:sp macro="" textlink="">
      <xdr:nvSpPr>
        <xdr:cNvPr id="2" name="PoljeZBesedilom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17CBE9F-B5F0-4577-99F1-AC464E9E3954}"/>
            </a:ext>
          </a:extLst>
        </xdr:cNvPr>
        <xdr:cNvSpPr txBox="1"/>
      </xdr:nvSpPr>
      <xdr:spPr>
        <a:xfrm>
          <a:off x="13001625" y="31750"/>
          <a:ext cx="9953625" cy="5873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3200"/>
            <a:t>SLOVAR</a:t>
          </a:r>
          <a:r>
            <a:rPr lang="sl-SI" sz="3200" baseline="0"/>
            <a:t> SLOVENSKEGA KNJIŽNEGA JEZIKA KLIKNITE TUKAJ</a:t>
          </a:r>
          <a:endParaRPr lang="sl-SI" sz="3200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zoomScale="80" zoomScaleNormal="80" workbookViewId="0">
      <selection activeCell="N25" sqref="N25:N26"/>
    </sheetView>
  </sheetViews>
  <sheetFormatPr defaultRowHeight="15" x14ac:dyDescent="0.25"/>
  <cols>
    <col min="1" max="1" width="13.140625" customWidth="1"/>
  </cols>
  <sheetData>
    <row r="1" spans="1:4" x14ac:dyDescent="0.25">
      <c r="A1" t="s">
        <v>65</v>
      </c>
    </row>
    <row r="2" spans="1:4" x14ac:dyDescent="0.25">
      <c r="A2" t="s">
        <v>64</v>
      </c>
    </row>
    <row r="3" spans="1:4" x14ac:dyDescent="0.25">
      <c r="A3" t="s">
        <v>61</v>
      </c>
    </row>
    <row r="4" spans="1:4" x14ac:dyDescent="0.25">
      <c r="A4" t="s">
        <v>63</v>
      </c>
    </row>
    <row r="5" spans="1:4" x14ac:dyDescent="0.25">
      <c r="A5" t="s">
        <v>62</v>
      </c>
    </row>
    <row r="7" spans="1:4" x14ac:dyDescent="0.25">
      <c r="A7" t="s">
        <v>66</v>
      </c>
    </row>
    <row r="8" spans="1:4" x14ac:dyDescent="0.25">
      <c r="A8" s="33" t="s">
        <v>1</v>
      </c>
      <c r="B8" s="33"/>
      <c r="C8" s="33"/>
      <c r="D8" s="34" t="s">
        <v>60</v>
      </c>
    </row>
    <row r="9" spans="1:4" x14ac:dyDescent="0.25">
      <c r="A9" s="33" t="s">
        <v>2</v>
      </c>
      <c r="B9" s="33"/>
      <c r="C9" s="33"/>
      <c r="D9" s="34" t="s">
        <v>22</v>
      </c>
    </row>
    <row r="10" spans="1:4" x14ac:dyDescent="0.25">
      <c r="A10" s="33" t="s">
        <v>14</v>
      </c>
      <c r="B10" s="33"/>
      <c r="C10" s="33"/>
      <c r="D10" s="33"/>
    </row>
    <row r="11" spans="1:4" x14ac:dyDescent="0.25">
      <c r="A11" s="33" t="s">
        <v>15</v>
      </c>
      <c r="B11" s="33"/>
      <c r="C11" s="33"/>
      <c r="D11" s="33"/>
    </row>
    <row r="12" spans="1:4" x14ac:dyDescent="0.25">
      <c r="A12" s="33" t="s">
        <v>16</v>
      </c>
      <c r="B12" s="33"/>
      <c r="C12" s="33"/>
      <c r="D12" s="33"/>
    </row>
    <row r="13" spans="1:4" x14ac:dyDescent="0.25">
      <c r="A13" s="33" t="s">
        <v>17</v>
      </c>
      <c r="B13" s="33"/>
      <c r="C13" s="33"/>
      <c r="D13" s="33"/>
    </row>
    <row r="14" spans="1:4" x14ac:dyDescent="0.25">
      <c r="A14" s="33" t="s">
        <v>18</v>
      </c>
      <c r="B14" s="33"/>
      <c r="C14" s="33"/>
      <c r="D14" s="33"/>
    </row>
    <row r="15" spans="1:4" x14ac:dyDescent="0.25">
      <c r="A15" s="33" t="s">
        <v>19</v>
      </c>
      <c r="B15" s="33"/>
      <c r="C15" s="33"/>
      <c r="D15" s="33"/>
    </row>
    <row r="17" spans="1:7" x14ac:dyDescent="0.25">
      <c r="A17" s="33" t="s">
        <v>55</v>
      </c>
      <c r="B17" s="33"/>
      <c r="C17" s="33"/>
      <c r="D17" s="33"/>
      <c r="E17" s="33"/>
      <c r="F17" s="34" t="s">
        <v>23</v>
      </c>
      <c r="G17" s="33"/>
    </row>
    <row r="18" spans="1:7" x14ac:dyDescent="0.25">
      <c r="A18" s="33" t="s">
        <v>26</v>
      </c>
      <c r="B18" s="34" t="s">
        <v>24</v>
      </c>
      <c r="C18" s="33"/>
      <c r="D18" s="33"/>
      <c r="E18" s="33"/>
      <c r="F18" s="33"/>
      <c r="G18" s="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48"/>
  <sheetViews>
    <sheetView topLeftCell="A41" workbookViewId="0">
      <selection activeCell="G64" sqref="G64"/>
    </sheetView>
  </sheetViews>
  <sheetFormatPr defaultRowHeight="15" x14ac:dyDescent="0.25"/>
  <cols>
    <col min="1" max="1" width="10.5703125" customWidth="1"/>
    <col min="4" max="4" width="10.7109375" customWidth="1"/>
    <col min="9" max="9" width="10.7109375" customWidth="1"/>
  </cols>
  <sheetData>
    <row r="1" spans="1:9" x14ac:dyDescent="0.25">
      <c r="A1" t="s">
        <v>0</v>
      </c>
    </row>
    <row r="3" spans="1:9" x14ac:dyDescent="0.25">
      <c r="A3" s="28" t="s">
        <v>1</v>
      </c>
      <c r="B3" s="29"/>
      <c r="C3" s="29"/>
      <c r="D3" s="30" t="s">
        <v>60</v>
      </c>
    </row>
    <row r="4" spans="1:9" x14ac:dyDescent="0.25">
      <c r="A4" s="5" t="s">
        <v>2</v>
      </c>
      <c r="B4" s="6"/>
      <c r="C4" s="6"/>
      <c r="D4" s="7" t="s">
        <v>22</v>
      </c>
    </row>
    <row r="5" spans="1:9" x14ac:dyDescent="0.25">
      <c r="A5" s="5" t="s">
        <v>14</v>
      </c>
      <c r="B5" s="6"/>
      <c r="C5" s="6"/>
      <c r="D5" s="8"/>
    </row>
    <row r="6" spans="1:9" x14ac:dyDescent="0.25">
      <c r="A6" s="5" t="s">
        <v>15</v>
      </c>
      <c r="B6" s="6"/>
      <c r="C6" s="6"/>
      <c r="D6" s="8"/>
    </row>
    <row r="7" spans="1:9" x14ac:dyDescent="0.25">
      <c r="A7" s="5" t="s">
        <v>16</v>
      </c>
      <c r="B7" s="6"/>
      <c r="C7" s="6"/>
      <c r="D7" s="8"/>
    </row>
    <row r="8" spans="1:9" x14ac:dyDescent="0.25">
      <c r="A8" s="5" t="s">
        <v>17</v>
      </c>
      <c r="B8" s="6"/>
      <c r="C8" s="6"/>
      <c r="D8" s="8"/>
    </row>
    <row r="9" spans="1:9" x14ac:dyDescent="0.25">
      <c r="A9" s="5" t="s">
        <v>18</v>
      </c>
      <c r="B9" s="6"/>
      <c r="C9" s="6"/>
      <c r="D9" s="8"/>
    </row>
    <row r="10" spans="1:9" x14ac:dyDescent="0.25">
      <c r="A10" s="9" t="s">
        <v>19</v>
      </c>
      <c r="B10" s="10"/>
      <c r="C10" s="10"/>
      <c r="D10" s="11"/>
    </row>
    <row r="12" spans="1:9" x14ac:dyDescent="0.25">
      <c r="A12" s="12" t="s">
        <v>55</v>
      </c>
      <c r="B12" s="13"/>
      <c r="C12" s="13"/>
      <c r="D12" s="13"/>
      <c r="E12" s="13"/>
      <c r="F12" s="14" t="s">
        <v>23</v>
      </c>
      <c r="G12" s="15"/>
    </row>
    <row r="13" spans="1:9" x14ac:dyDescent="0.25">
      <c r="A13" s="17" t="s">
        <v>26</v>
      </c>
      <c r="B13" s="18" t="s">
        <v>24</v>
      </c>
      <c r="C13" s="19"/>
      <c r="D13" s="19"/>
      <c r="E13" s="19"/>
      <c r="F13" s="19"/>
      <c r="G13" s="20"/>
    </row>
    <row r="15" spans="1:9" x14ac:dyDescent="0.25">
      <c r="A15" s="28" t="s">
        <v>3</v>
      </c>
      <c r="B15" s="29"/>
      <c r="C15" s="29"/>
      <c r="D15" s="30"/>
      <c r="E15" s="28"/>
      <c r="F15" s="29"/>
      <c r="G15" s="29"/>
      <c r="H15" s="31"/>
      <c r="I15" s="30" t="s">
        <v>59</v>
      </c>
    </row>
    <row r="16" spans="1:9" x14ac:dyDescent="0.25">
      <c r="A16" s="5" t="s">
        <v>4</v>
      </c>
      <c r="B16" s="6"/>
      <c r="C16" s="6"/>
      <c r="D16" s="21"/>
      <c r="E16" s="6"/>
      <c r="F16" s="6"/>
      <c r="G16" s="6"/>
      <c r="H16" s="21"/>
      <c r="I16" s="7" t="s">
        <v>22</v>
      </c>
    </row>
    <row r="17" spans="1:9" x14ac:dyDescent="0.25">
      <c r="A17" s="5" t="s">
        <v>20</v>
      </c>
      <c r="B17" s="6"/>
      <c r="C17" s="6"/>
      <c r="D17" s="6"/>
      <c r="E17" s="6"/>
      <c r="F17" s="6"/>
      <c r="G17" s="6"/>
      <c r="H17" s="6"/>
      <c r="I17" s="8"/>
    </row>
    <row r="18" spans="1:9" x14ac:dyDescent="0.25">
      <c r="A18" s="9" t="s">
        <v>21</v>
      </c>
      <c r="B18" s="10"/>
      <c r="C18" s="10"/>
      <c r="D18" s="11"/>
      <c r="E18" s="9"/>
      <c r="F18" s="10"/>
      <c r="G18" s="10"/>
      <c r="H18" s="10"/>
      <c r="I18" s="11"/>
    </row>
    <row r="20" spans="1:9" x14ac:dyDescent="0.25">
      <c r="A20" s="12" t="s">
        <v>47</v>
      </c>
      <c r="B20" s="13"/>
      <c r="C20" s="13"/>
      <c r="D20" s="13"/>
      <c r="E20" s="13"/>
      <c r="F20" s="14"/>
      <c r="G20" s="15"/>
      <c r="H20" s="12"/>
      <c r="I20" s="26" t="s">
        <v>23</v>
      </c>
    </row>
    <row r="21" spans="1:9" x14ac:dyDescent="0.25">
      <c r="A21" s="23" t="s">
        <v>25</v>
      </c>
      <c r="B21" s="24" t="s">
        <v>24</v>
      </c>
      <c r="C21" s="25"/>
      <c r="D21" s="25"/>
      <c r="E21" s="25"/>
      <c r="F21" s="25"/>
      <c r="G21" s="25"/>
      <c r="H21" s="19"/>
      <c r="I21" s="27"/>
    </row>
    <row r="23" spans="1:9" x14ac:dyDescent="0.25">
      <c r="A23" s="2" t="s">
        <v>5</v>
      </c>
      <c r="B23" s="3"/>
      <c r="C23" s="3"/>
      <c r="D23" s="22"/>
      <c r="E23" s="3"/>
      <c r="F23" s="3"/>
      <c r="G23" s="3"/>
      <c r="H23" s="22"/>
      <c r="I23" s="4" t="s">
        <v>60</v>
      </c>
    </row>
    <row r="24" spans="1:9" x14ac:dyDescent="0.25">
      <c r="A24" s="9" t="s">
        <v>6</v>
      </c>
      <c r="B24" s="10"/>
      <c r="C24" s="10"/>
      <c r="D24" s="16"/>
      <c r="E24" s="10"/>
      <c r="F24" s="10"/>
      <c r="G24" s="10"/>
      <c r="H24" s="16"/>
      <c r="I24" s="32"/>
    </row>
    <row r="25" spans="1:9" x14ac:dyDescent="0.25">
      <c r="A25" s="5" t="s">
        <v>7</v>
      </c>
      <c r="B25" s="6"/>
      <c r="C25" s="6"/>
      <c r="D25" s="6"/>
      <c r="E25" s="6"/>
      <c r="F25" s="6"/>
      <c r="G25" s="6"/>
      <c r="H25" s="6"/>
      <c r="I25" s="7" t="s">
        <v>22</v>
      </c>
    </row>
    <row r="26" spans="1:9" x14ac:dyDescent="0.25">
      <c r="A26" s="5" t="s">
        <v>8</v>
      </c>
      <c r="B26" s="6"/>
      <c r="C26" s="6"/>
      <c r="D26" s="6"/>
      <c r="E26" s="6"/>
      <c r="F26" s="6"/>
      <c r="G26" s="6"/>
      <c r="H26" s="6"/>
      <c r="I26" s="8"/>
    </row>
    <row r="27" spans="1:9" x14ac:dyDescent="0.25">
      <c r="A27" s="5" t="s">
        <v>52</v>
      </c>
      <c r="B27" s="6"/>
      <c r="C27" s="6"/>
      <c r="D27" s="21"/>
      <c r="E27" s="6"/>
      <c r="F27" s="6"/>
      <c r="G27" s="6"/>
      <c r="H27" s="21"/>
      <c r="I27" s="7"/>
    </row>
    <row r="28" spans="1:9" x14ac:dyDescent="0.25">
      <c r="A28" s="5" t="s">
        <v>27</v>
      </c>
      <c r="B28" s="6"/>
      <c r="C28" s="6"/>
      <c r="D28" s="21"/>
      <c r="E28" s="6"/>
      <c r="F28" s="6"/>
      <c r="G28" s="6"/>
      <c r="H28" s="21"/>
      <c r="I28" s="7"/>
    </row>
    <row r="29" spans="1:9" x14ac:dyDescent="0.25">
      <c r="A29" s="5" t="s">
        <v>28</v>
      </c>
      <c r="B29" s="6"/>
      <c r="C29" s="6"/>
      <c r="D29" s="6"/>
      <c r="E29" s="6"/>
      <c r="F29" s="6"/>
      <c r="G29" s="6"/>
      <c r="H29" s="6"/>
      <c r="I29" s="8"/>
    </row>
    <row r="30" spans="1:9" x14ac:dyDescent="0.25">
      <c r="A30" s="9" t="s">
        <v>29</v>
      </c>
      <c r="B30" s="10"/>
      <c r="C30" s="10"/>
      <c r="D30" s="10"/>
      <c r="E30" s="10"/>
      <c r="F30" s="10"/>
      <c r="G30" s="10"/>
      <c r="H30" s="10"/>
      <c r="I30" s="11"/>
    </row>
    <row r="32" spans="1:9" x14ac:dyDescent="0.25">
      <c r="A32" s="12" t="s">
        <v>48</v>
      </c>
      <c r="B32" s="13"/>
      <c r="C32" s="13"/>
      <c r="D32" s="13"/>
      <c r="E32" s="13"/>
      <c r="F32" s="14"/>
      <c r="G32" s="26" t="s">
        <v>23</v>
      </c>
      <c r="H32" s="12"/>
      <c r="I32" s="26"/>
    </row>
    <row r="33" spans="1:9" x14ac:dyDescent="0.25">
      <c r="A33" s="23" t="s">
        <v>30</v>
      </c>
      <c r="B33" s="24"/>
      <c r="C33" s="24" t="s">
        <v>24</v>
      </c>
      <c r="D33" s="25"/>
      <c r="E33" s="25"/>
      <c r="F33" s="25"/>
      <c r="G33" s="25"/>
      <c r="H33" s="19"/>
      <c r="I33" s="27"/>
    </row>
    <row r="35" spans="1:9" x14ac:dyDescent="0.25">
      <c r="A35" s="2" t="s">
        <v>9</v>
      </c>
      <c r="B35" s="3"/>
      <c r="C35" s="3"/>
      <c r="D35" s="22"/>
      <c r="E35" s="3"/>
      <c r="F35" s="3"/>
      <c r="G35" s="3"/>
      <c r="H35" s="22"/>
      <c r="I35" s="4"/>
    </row>
    <row r="36" spans="1:9" x14ac:dyDescent="0.25">
      <c r="A36" s="2" t="s">
        <v>10</v>
      </c>
      <c r="B36" s="3"/>
      <c r="C36" s="3"/>
      <c r="D36" s="22"/>
      <c r="E36" s="3"/>
      <c r="F36" s="3"/>
      <c r="G36" s="3"/>
      <c r="H36" s="22"/>
      <c r="I36" s="4"/>
    </row>
    <row r="37" spans="1:9" x14ac:dyDescent="0.25">
      <c r="A37" s="5" t="s">
        <v>53</v>
      </c>
      <c r="B37" s="6"/>
      <c r="C37" s="6"/>
      <c r="D37" s="6"/>
      <c r="E37" s="6"/>
      <c r="F37" s="6"/>
      <c r="G37" s="6"/>
      <c r="H37" s="6"/>
      <c r="I37" s="7"/>
    </row>
    <row r="38" spans="1:9" x14ac:dyDescent="0.25">
      <c r="A38" s="5" t="s">
        <v>54</v>
      </c>
      <c r="B38" s="6"/>
      <c r="C38" s="6"/>
      <c r="D38" s="6"/>
      <c r="E38" s="6"/>
      <c r="F38" s="6"/>
      <c r="G38" s="6"/>
      <c r="H38" s="6"/>
      <c r="I38" s="8"/>
    </row>
    <row r="39" spans="1:9" x14ac:dyDescent="0.25">
      <c r="A39" s="9" t="s">
        <v>11</v>
      </c>
      <c r="B39" s="10"/>
      <c r="C39" s="10"/>
      <c r="D39" s="16"/>
      <c r="E39" s="10"/>
      <c r="F39" s="10"/>
      <c r="G39" s="10"/>
      <c r="H39" s="16"/>
      <c r="I39" s="32"/>
    </row>
    <row r="41" spans="1:9" x14ac:dyDescent="0.25">
      <c r="A41" s="12" t="s">
        <v>56</v>
      </c>
      <c r="B41" s="13"/>
      <c r="C41" s="13"/>
      <c r="D41" s="13"/>
      <c r="E41" s="13"/>
      <c r="F41" s="14" t="s">
        <v>23</v>
      </c>
      <c r="G41" s="14"/>
      <c r="H41" s="13"/>
      <c r="I41" s="26"/>
    </row>
    <row r="42" spans="1:9" x14ac:dyDescent="0.25">
      <c r="A42" s="23" t="s">
        <v>31</v>
      </c>
      <c r="B42" s="24"/>
      <c r="C42" s="24" t="s">
        <v>24</v>
      </c>
      <c r="D42" s="25"/>
      <c r="E42" s="25"/>
      <c r="F42" s="25"/>
      <c r="G42" s="25"/>
      <c r="H42" s="19"/>
      <c r="I42" s="27"/>
    </row>
    <row r="44" spans="1:9" x14ac:dyDescent="0.25">
      <c r="A44" s="28" t="s">
        <v>12</v>
      </c>
      <c r="B44" s="29"/>
      <c r="C44" s="29"/>
      <c r="D44" s="31"/>
      <c r="E44" s="29"/>
      <c r="F44" s="29"/>
      <c r="G44" s="29"/>
      <c r="H44" s="31"/>
      <c r="I44" s="30"/>
    </row>
    <row r="45" spans="1:9" x14ac:dyDescent="0.25">
      <c r="A45" s="9" t="s">
        <v>13</v>
      </c>
      <c r="B45" s="10"/>
      <c r="C45" s="10"/>
      <c r="D45" s="16"/>
      <c r="E45" s="10"/>
      <c r="F45" s="10"/>
      <c r="G45" s="10"/>
      <c r="H45" s="16"/>
      <c r="I45" s="32"/>
    </row>
    <row r="47" spans="1:9" x14ac:dyDescent="0.25">
      <c r="A47" s="12" t="s">
        <v>57</v>
      </c>
      <c r="B47" s="13"/>
      <c r="C47" s="13"/>
      <c r="D47" s="13"/>
      <c r="E47" s="13"/>
      <c r="F47" s="14" t="s">
        <v>23</v>
      </c>
      <c r="G47" s="14"/>
      <c r="H47" s="13"/>
      <c r="I47" s="26"/>
    </row>
    <row r="48" spans="1:9" x14ac:dyDescent="0.25">
      <c r="A48" s="23" t="s">
        <v>58</v>
      </c>
      <c r="B48" s="24"/>
      <c r="C48" s="24" t="s">
        <v>24</v>
      </c>
      <c r="D48" s="25"/>
      <c r="E48" s="25"/>
      <c r="F48" s="25"/>
      <c r="G48" s="25"/>
      <c r="H48" s="19"/>
      <c r="I48" s="2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A2A7B-03A4-4A40-90B9-B5D42DA9D2DB}">
  <sheetPr>
    <tabColor rgb="FF92D050"/>
  </sheetPr>
  <dimension ref="A1:CH181"/>
  <sheetViews>
    <sheetView tabSelected="1" zoomScale="60" zoomScaleNormal="60" workbookViewId="0">
      <selection activeCell="Q11" sqref="Q11"/>
    </sheetView>
  </sheetViews>
  <sheetFormatPr defaultColWidth="8.85546875" defaultRowHeight="15" x14ac:dyDescent="0.25"/>
  <cols>
    <col min="1" max="1" width="8.5703125" style="35" customWidth="1"/>
    <col min="2" max="2" width="8.85546875" style="35"/>
    <col min="3" max="3" width="9.5703125" style="35" customWidth="1"/>
    <col min="4" max="4" width="8.85546875" style="35"/>
    <col min="5" max="5" width="10.28515625" style="35" customWidth="1"/>
    <col min="6" max="16384" width="8.85546875" style="35"/>
  </cols>
  <sheetData>
    <row r="1" spans="1:54" ht="33.75" customHeight="1" x14ac:dyDescent="0.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</row>
    <row r="2" spans="1:54" ht="33.75" customHeight="1" x14ac:dyDescent="0.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</row>
    <row r="3" spans="1:54" ht="33.75" customHeight="1" x14ac:dyDescent="0.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</row>
    <row r="4" spans="1:54" ht="33.75" customHeight="1" x14ac:dyDescent="0.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</row>
    <row r="5" spans="1:54" ht="33.75" customHeight="1" x14ac:dyDescent="0.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</row>
    <row r="6" spans="1:54" ht="33.75" customHeight="1" x14ac:dyDescent="0.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</row>
    <row r="7" spans="1:54" ht="33.75" customHeight="1" x14ac:dyDescent="0.5">
      <c r="A7" s="58" t="s">
        <v>103</v>
      </c>
      <c r="B7" s="58"/>
      <c r="C7" s="58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49"/>
      <c r="U7" s="49"/>
      <c r="V7" s="54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</row>
    <row r="8" spans="1:54" ht="33.75" customHeight="1" x14ac:dyDescent="0.5">
      <c r="A8" s="58" t="s">
        <v>103</v>
      </c>
      <c r="B8" s="58"/>
      <c r="C8" s="58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49"/>
      <c r="U8" s="49"/>
      <c r="V8" s="54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</row>
    <row r="9" spans="1:54" ht="33.75" customHeight="1" x14ac:dyDescent="0.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49"/>
      <c r="U9" s="49"/>
      <c r="V9" s="56"/>
      <c r="W9" s="56"/>
      <c r="X9" s="56"/>
      <c r="Y9" s="57"/>
      <c r="Z9" s="53"/>
      <c r="AA9" s="53"/>
      <c r="AB9" s="53"/>
      <c r="AC9" s="53"/>
      <c r="AD9" s="56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</row>
    <row r="10" spans="1:54" ht="33.75" customHeight="1" x14ac:dyDescent="0.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</row>
    <row r="11" spans="1:54" ht="33.75" customHeight="1" x14ac:dyDescent="0.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</row>
    <row r="12" spans="1:54" ht="33.75" customHeight="1" x14ac:dyDescent="0.5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</row>
    <row r="13" spans="1:54" ht="33.75" customHeight="1" x14ac:dyDescent="0.5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</row>
    <row r="14" spans="1:54" ht="33.75" customHeight="1" x14ac:dyDescent="0.5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</row>
    <row r="15" spans="1:54" ht="33.75" customHeight="1" x14ac:dyDescent="0.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</row>
    <row r="16" spans="1:54" ht="33.75" customHeight="1" x14ac:dyDescent="0.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</row>
    <row r="17" spans="1:54" ht="33.75" customHeight="1" x14ac:dyDescent="0.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</row>
    <row r="18" spans="1:54" ht="33.75" customHeight="1" x14ac:dyDescent="0.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</row>
    <row r="19" spans="1:54" ht="33.75" customHeight="1" x14ac:dyDescent="0.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</row>
    <row r="20" spans="1:54" ht="33.75" customHeight="1" x14ac:dyDescent="0.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</row>
    <row r="21" spans="1:54" ht="33.75" customHeight="1" x14ac:dyDescent="0.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</row>
    <row r="22" spans="1:54" ht="33.75" customHeight="1" x14ac:dyDescent="0.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</row>
    <row r="23" spans="1:54" ht="33.75" customHeight="1" x14ac:dyDescent="0.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</row>
    <row r="24" spans="1:54" ht="33.75" customHeight="1" x14ac:dyDescent="0.5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</row>
    <row r="25" spans="1:54" ht="33.75" customHeight="1" x14ac:dyDescent="0.5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</row>
    <row r="26" spans="1:54" ht="33.75" customHeight="1" x14ac:dyDescent="0.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</row>
    <row r="27" spans="1:54" ht="33.75" customHeight="1" x14ac:dyDescent="0.5">
      <c r="A27" s="55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</row>
    <row r="28" spans="1:54" ht="33.75" customHeight="1" x14ac:dyDescent="0.45">
      <c r="A28" s="49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</row>
    <row r="29" spans="1:54" ht="33.75" customHeight="1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</row>
    <row r="30" spans="1:54" ht="33.75" customHeight="1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</row>
    <row r="31" spans="1:54" ht="33.75" customHeight="1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</row>
    <row r="32" spans="1:54" ht="33.75" customHeight="1" x14ac:dyDescent="0.25"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</row>
    <row r="33" spans="13:86" ht="33.75" customHeight="1" x14ac:dyDescent="0.25"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</row>
    <row r="34" spans="13:86" ht="33.75" customHeight="1" x14ac:dyDescent="0.25"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</row>
    <row r="35" spans="13:86" ht="33.75" customHeight="1" x14ac:dyDescent="0.25"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</row>
    <row r="36" spans="13:86" ht="33.75" customHeight="1" x14ac:dyDescent="0.25"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</row>
    <row r="37" spans="13:86" ht="33.75" customHeight="1" x14ac:dyDescent="0.25"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</row>
    <row r="38" spans="13:86" ht="33.75" customHeight="1" x14ac:dyDescent="0.25"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</row>
    <row r="39" spans="13:86" ht="33.75" customHeight="1" x14ac:dyDescent="0.25"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</row>
    <row r="40" spans="13:86" ht="33.75" customHeight="1" x14ac:dyDescent="0.25"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</row>
    <row r="41" spans="13:86" ht="33.75" customHeight="1" x14ac:dyDescent="0.25"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</row>
    <row r="42" spans="13:86" ht="33.75" customHeight="1" x14ac:dyDescent="0.25"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</row>
    <row r="43" spans="13:86" ht="33.75" customHeight="1" x14ac:dyDescent="0.25"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</row>
    <row r="44" spans="13:86" ht="33.75" customHeight="1" x14ac:dyDescent="0.25"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</row>
    <row r="45" spans="13:86" ht="33.75" customHeight="1" x14ac:dyDescent="0.25"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</row>
    <row r="46" spans="13:86" ht="33.75" customHeight="1" x14ac:dyDescent="0.25"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</row>
    <row r="47" spans="13:86" ht="33.75" customHeight="1" x14ac:dyDescent="0.25"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</row>
    <row r="48" spans="13:86" ht="33.75" customHeight="1" x14ac:dyDescent="0.25"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</row>
    <row r="49" spans="13:86" ht="33.75" customHeight="1" x14ac:dyDescent="0.25"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</row>
    <row r="50" spans="13:86" ht="33.75" customHeight="1" x14ac:dyDescent="0.25"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</row>
    <row r="51" spans="13:86" ht="33.75" customHeight="1" x14ac:dyDescent="0.25"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</row>
    <row r="52" spans="13:86" ht="33.75" customHeight="1" x14ac:dyDescent="0.25"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</row>
    <row r="53" spans="13:86" ht="33.75" customHeight="1" x14ac:dyDescent="0.25"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</row>
    <row r="54" spans="13:86" ht="33.75" customHeight="1" x14ac:dyDescent="0.25"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</row>
    <row r="55" spans="13:86" ht="33.75" customHeight="1" x14ac:dyDescent="0.25"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</row>
    <row r="56" spans="13:86" ht="33.75" customHeight="1" x14ac:dyDescent="0.25"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</row>
    <row r="57" spans="13:86" ht="33.75" customHeight="1" x14ac:dyDescent="0.25"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</row>
    <row r="58" spans="13:86" ht="33.75" customHeight="1" x14ac:dyDescent="0.25"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</row>
    <row r="59" spans="13:86" ht="33.75" customHeight="1" x14ac:dyDescent="0.25"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</row>
    <row r="60" spans="13:86" ht="33.75" customHeight="1" x14ac:dyDescent="0.25"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</row>
    <row r="61" spans="13:86" ht="33.75" customHeight="1" x14ac:dyDescent="0.25"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</row>
    <row r="62" spans="13:86" ht="33.75" customHeight="1" x14ac:dyDescent="0.25"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</row>
    <row r="63" spans="13:86" ht="33.75" customHeight="1" x14ac:dyDescent="0.25"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</row>
    <row r="64" spans="13:86" ht="33.75" customHeight="1" x14ac:dyDescent="0.25"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</row>
    <row r="65" spans="13:86" ht="33.75" customHeight="1" x14ac:dyDescent="0.25"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</row>
    <row r="66" spans="13:86" ht="33.75" customHeight="1" x14ac:dyDescent="0.25"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</row>
    <row r="67" spans="13:86" ht="33.75" customHeight="1" x14ac:dyDescent="0.25"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</row>
    <row r="68" spans="13:86" ht="33.75" customHeight="1" x14ac:dyDescent="0.25"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</row>
    <row r="69" spans="13:86" ht="33.75" customHeight="1" x14ac:dyDescent="0.25"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</row>
    <row r="70" spans="13:86" ht="33.75" customHeight="1" x14ac:dyDescent="0.25"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</row>
    <row r="71" spans="13:86" ht="33.75" customHeight="1" x14ac:dyDescent="0.25"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</row>
    <row r="72" spans="13:86" ht="33.75" customHeight="1" x14ac:dyDescent="0.25"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</row>
    <row r="73" spans="13:86" ht="33.75" customHeight="1" x14ac:dyDescent="0.25"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49"/>
    </row>
    <row r="74" spans="13:86" ht="33.75" customHeight="1" x14ac:dyDescent="0.25"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</row>
    <row r="75" spans="13:86" ht="33.75" customHeight="1" x14ac:dyDescent="0.25"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  <c r="CE75" s="49"/>
      <c r="CF75" s="49"/>
      <c r="CG75" s="49"/>
      <c r="CH75" s="49"/>
    </row>
    <row r="76" spans="13:86" ht="33.75" customHeight="1" x14ac:dyDescent="0.25"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</row>
    <row r="77" spans="13:86" ht="33.75" customHeight="1" x14ac:dyDescent="0.25"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</row>
    <row r="78" spans="13:86" ht="33.75" customHeight="1" x14ac:dyDescent="0.25"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  <c r="CH78" s="49"/>
    </row>
    <row r="79" spans="13:86" ht="33.75" customHeight="1" x14ac:dyDescent="0.25"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</row>
    <row r="80" spans="13:86" ht="33.75" customHeight="1" x14ac:dyDescent="0.25"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</row>
    <row r="81" ht="33.75" customHeight="1" x14ac:dyDescent="0.25"/>
    <row r="82" ht="33.75" customHeight="1" x14ac:dyDescent="0.25"/>
    <row r="83" ht="33.75" customHeight="1" x14ac:dyDescent="0.25"/>
    <row r="84" ht="33.75" customHeight="1" x14ac:dyDescent="0.25"/>
    <row r="85" ht="33.75" customHeight="1" x14ac:dyDescent="0.25"/>
    <row r="86" ht="33.75" customHeight="1" x14ac:dyDescent="0.25"/>
    <row r="87" ht="33.75" customHeight="1" x14ac:dyDescent="0.25"/>
    <row r="88" ht="33.75" customHeight="1" x14ac:dyDescent="0.25"/>
    <row r="89" ht="33.75" customHeight="1" x14ac:dyDescent="0.25"/>
    <row r="90" ht="33.75" customHeight="1" x14ac:dyDescent="0.25"/>
    <row r="91" ht="33.75" customHeight="1" x14ac:dyDescent="0.25"/>
    <row r="92" ht="33.75" customHeight="1" x14ac:dyDescent="0.25"/>
    <row r="93" ht="33.75" customHeight="1" x14ac:dyDescent="0.25"/>
    <row r="94" ht="33.75" customHeight="1" x14ac:dyDescent="0.25"/>
    <row r="95" ht="33.75" customHeight="1" x14ac:dyDescent="0.25"/>
    <row r="96" ht="33.75" customHeight="1" x14ac:dyDescent="0.25"/>
    <row r="97" ht="33.75" customHeight="1" x14ac:dyDescent="0.25"/>
    <row r="98" ht="33.75" customHeight="1" x14ac:dyDescent="0.25"/>
    <row r="99" ht="33.75" customHeight="1" x14ac:dyDescent="0.25"/>
    <row r="100" ht="33.75" customHeight="1" x14ac:dyDescent="0.25"/>
    <row r="101" ht="33.75" customHeight="1" x14ac:dyDescent="0.25"/>
    <row r="102" ht="33.75" customHeight="1" x14ac:dyDescent="0.25"/>
    <row r="103" ht="33.75" customHeight="1" x14ac:dyDescent="0.25"/>
    <row r="104" ht="33.75" customHeight="1" x14ac:dyDescent="0.25"/>
    <row r="105" ht="33.75" customHeight="1" x14ac:dyDescent="0.25"/>
    <row r="106" ht="33.75" customHeight="1" x14ac:dyDescent="0.25"/>
    <row r="107" ht="33.75" customHeight="1" x14ac:dyDescent="0.25"/>
    <row r="108" ht="33.75" customHeight="1" x14ac:dyDescent="0.25"/>
    <row r="109" ht="33.75" customHeight="1" x14ac:dyDescent="0.25"/>
    <row r="110" ht="33.75" customHeight="1" x14ac:dyDescent="0.25"/>
    <row r="111" ht="33.75" customHeight="1" x14ac:dyDescent="0.25"/>
    <row r="112" ht="33.75" customHeight="1" x14ac:dyDescent="0.25"/>
    <row r="113" ht="33.75" customHeight="1" x14ac:dyDescent="0.25"/>
    <row r="114" ht="33.75" customHeight="1" x14ac:dyDescent="0.25"/>
    <row r="115" ht="33.75" customHeight="1" x14ac:dyDescent="0.25"/>
    <row r="116" ht="33.75" customHeight="1" x14ac:dyDescent="0.25"/>
    <row r="117" ht="33.75" customHeight="1" x14ac:dyDescent="0.25"/>
    <row r="118" ht="33.75" customHeight="1" x14ac:dyDescent="0.25"/>
    <row r="119" ht="33.75" customHeight="1" x14ac:dyDescent="0.25"/>
    <row r="120" ht="33.75" customHeight="1" x14ac:dyDescent="0.25"/>
    <row r="121" ht="33.75" customHeight="1" x14ac:dyDescent="0.25"/>
    <row r="122" ht="33.75" customHeight="1" x14ac:dyDescent="0.25"/>
    <row r="123" ht="33.75" customHeight="1" x14ac:dyDescent="0.25"/>
    <row r="124" ht="33.75" customHeight="1" x14ac:dyDescent="0.25"/>
    <row r="125" ht="33.75" customHeight="1" x14ac:dyDescent="0.25"/>
    <row r="126" ht="33.75" customHeight="1" x14ac:dyDescent="0.25"/>
    <row r="127" ht="33.75" customHeight="1" x14ac:dyDescent="0.25"/>
    <row r="128" ht="33.75" customHeight="1" x14ac:dyDescent="0.25"/>
    <row r="129" ht="33.75" customHeight="1" x14ac:dyDescent="0.25"/>
    <row r="130" ht="33.75" customHeight="1" x14ac:dyDescent="0.25"/>
    <row r="131" ht="33.75" customHeight="1" x14ac:dyDescent="0.25"/>
    <row r="132" ht="33.75" customHeight="1" x14ac:dyDescent="0.25"/>
    <row r="133" ht="33.75" customHeight="1" x14ac:dyDescent="0.25"/>
    <row r="134" ht="33.75" customHeight="1" x14ac:dyDescent="0.25"/>
    <row r="135" ht="33.75" customHeight="1" x14ac:dyDescent="0.25"/>
    <row r="136" ht="33.75" customHeight="1" x14ac:dyDescent="0.25"/>
    <row r="137" ht="33.75" customHeight="1" x14ac:dyDescent="0.25"/>
    <row r="138" ht="33.75" customHeight="1" x14ac:dyDescent="0.25"/>
    <row r="139" ht="33.75" customHeight="1" x14ac:dyDescent="0.25"/>
    <row r="140" ht="33.75" customHeight="1" x14ac:dyDescent="0.25"/>
    <row r="141" ht="33.75" customHeight="1" x14ac:dyDescent="0.25"/>
    <row r="142" ht="33.75" customHeight="1" x14ac:dyDescent="0.25"/>
    <row r="143" ht="33.75" customHeight="1" x14ac:dyDescent="0.25"/>
    <row r="144" ht="33.75" customHeight="1" x14ac:dyDescent="0.25"/>
    <row r="145" ht="33.75" customHeight="1" x14ac:dyDescent="0.25"/>
    <row r="146" ht="33.75" customHeight="1" x14ac:dyDescent="0.25"/>
    <row r="147" ht="33.75" customHeight="1" x14ac:dyDescent="0.25"/>
    <row r="148" ht="33.75" customHeight="1" x14ac:dyDescent="0.25"/>
    <row r="149" ht="33.75" customHeight="1" x14ac:dyDescent="0.25"/>
    <row r="150" ht="33.75" customHeight="1" x14ac:dyDescent="0.25"/>
    <row r="151" ht="33.75" customHeight="1" x14ac:dyDescent="0.25"/>
    <row r="152" ht="33.75" customHeight="1" x14ac:dyDescent="0.25"/>
    <row r="153" ht="33.75" customHeight="1" x14ac:dyDescent="0.25"/>
    <row r="154" ht="33.75" customHeight="1" x14ac:dyDescent="0.25"/>
    <row r="155" ht="33.75" customHeight="1" x14ac:dyDescent="0.25"/>
    <row r="156" ht="33.75" customHeight="1" x14ac:dyDescent="0.25"/>
    <row r="157" ht="33.75" customHeight="1" x14ac:dyDescent="0.25"/>
    <row r="158" ht="33.75" customHeight="1" x14ac:dyDescent="0.25"/>
    <row r="159" ht="33.75" customHeight="1" x14ac:dyDescent="0.25"/>
    <row r="160" ht="33.75" customHeight="1" x14ac:dyDescent="0.25"/>
    <row r="161" ht="33.75" customHeight="1" x14ac:dyDescent="0.25"/>
    <row r="162" ht="33.75" customHeight="1" x14ac:dyDescent="0.25"/>
    <row r="163" ht="33.75" customHeight="1" x14ac:dyDescent="0.25"/>
    <row r="164" ht="33.75" customHeight="1" x14ac:dyDescent="0.25"/>
    <row r="165" ht="33.75" customHeight="1" x14ac:dyDescent="0.25"/>
    <row r="166" ht="33.75" customHeight="1" x14ac:dyDescent="0.25"/>
    <row r="167" ht="33.75" customHeight="1" x14ac:dyDescent="0.25"/>
    <row r="168" ht="33.75" customHeight="1" x14ac:dyDescent="0.25"/>
    <row r="169" ht="33.75" customHeight="1" x14ac:dyDescent="0.25"/>
    <row r="170" ht="33.75" customHeight="1" x14ac:dyDescent="0.25"/>
    <row r="171" ht="33.75" customHeight="1" x14ac:dyDescent="0.25"/>
    <row r="172" ht="33.75" customHeight="1" x14ac:dyDescent="0.25"/>
    <row r="173" ht="33.75" customHeight="1" x14ac:dyDescent="0.25"/>
    <row r="174" ht="33.75" customHeight="1" x14ac:dyDescent="0.25"/>
    <row r="175" ht="33.75" customHeight="1" x14ac:dyDescent="0.25"/>
    <row r="176" ht="33.75" customHeight="1" x14ac:dyDescent="0.25"/>
    <row r="177" ht="33.75" customHeight="1" x14ac:dyDescent="0.25"/>
    <row r="178" ht="33.75" customHeight="1" x14ac:dyDescent="0.25"/>
    <row r="179" ht="33.75" customHeight="1" x14ac:dyDescent="0.25"/>
    <row r="180" ht="33.75" customHeight="1" x14ac:dyDescent="0.25"/>
    <row r="181" ht="33.75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EV24"/>
  <sheetViews>
    <sheetView zoomScale="50" zoomScaleNormal="50" workbookViewId="0">
      <selection activeCell="U17" sqref="U17"/>
    </sheetView>
  </sheetViews>
  <sheetFormatPr defaultColWidth="8.85546875" defaultRowHeight="15" x14ac:dyDescent="0.25"/>
  <cols>
    <col min="1" max="1" width="10.7109375" style="35" customWidth="1"/>
    <col min="2" max="2" width="8.85546875" style="35"/>
    <col min="3" max="3" width="9.5703125" style="35" customWidth="1"/>
    <col min="4" max="4" width="8.85546875" style="35"/>
    <col min="5" max="5" width="10.7109375" style="35" customWidth="1"/>
    <col min="6" max="16384" width="8.85546875" style="35"/>
  </cols>
  <sheetData>
    <row r="1" spans="1:152" ht="40.9" customHeight="1" x14ac:dyDescent="0.5">
      <c r="A1" s="40" t="str">
        <f>IF(A7=B7,"Z","X")</f>
        <v>Z</v>
      </c>
      <c r="B1" s="40" t="str">
        <f>IF(A8=B8,"A","X")</f>
        <v>A</v>
      </c>
      <c r="C1" s="42" t="s">
        <v>41</v>
      </c>
      <c r="D1" s="42" t="s">
        <v>42</v>
      </c>
      <c r="E1" s="40" t="str">
        <f>IF(J10=N10,"O","X")</f>
        <v>O</v>
      </c>
      <c r="F1" s="42" t="s">
        <v>34</v>
      </c>
      <c r="G1" s="40" t="str">
        <f>IF(A11=B11,"N","X")</f>
        <v>N</v>
      </c>
      <c r="H1" s="40" t="str">
        <f>IF(A9=B9,"I","X")</f>
        <v>I</v>
      </c>
      <c r="I1" s="42" t="s">
        <v>37</v>
      </c>
      <c r="J1" s="42" t="str">
        <f>IF(A9=B9,"I","X")</f>
        <v>I</v>
      </c>
      <c r="K1" s="41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</row>
    <row r="2" spans="1:152" ht="40.9" customHeight="1" x14ac:dyDescent="0.5">
      <c r="A2" s="40" t="str">
        <f>IF(A8=B8,"N","X")</f>
        <v>N</v>
      </c>
      <c r="B2" s="42" t="str">
        <f>IF(A8=B8,"A","X")</f>
        <v>A</v>
      </c>
      <c r="C2" s="40" t="str">
        <f>IF(A13=B13,"K","X")</f>
        <v>K</v>
      </c>
      <c r="D2" s="45" t="s">
        <v>38</v>
      </c>
      <c r="E2" s="45" t="s">
        <v>34</v>
      </c>
      <c r="F2" s="41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</row>
    <row r="3" spans="1:152" ht="40.9" customHeight="1" x14ac:dyDescent="0.5">
      <c r="A3" s="40" t="str">
        <f>IF(A9=B9,"O","X")</f>
        <v>O</v>
      </c>
      <c r="B3" s="40" t="str">
        <f>IF(A17=B17,"G","X")</f>
        <v>G</v>
      </c>
      <c r="C3" s="40" t="str">
        <f>IF(A18=B18,"L","X")</f>
        <v>L</v>
      </c>
      <c r="D3" s="42" t="str">
        <f>IF(A8=B8,"A","X")</f>
        <v>A</v>
      </c>
      <c r="E3" s="40" t="str">
        <f>IF(A15=B15,"Š","X")</f>
        <v>Š</v>
      </c>
      <c r="F3" s="40" t="str">
        <f>IF(A16=B16,"E","X")</f>
        <v>E</v>
      </c>
      <c r="G3" s="42" t="s">
        <v>69</v>
      </c>
      <c r="H3" s="42" t="str">
        <f>IF(A8=B8,"A","X")</f>
        <v>A</v>
      </c>
      <c r="I3" s="42" t="str">
        <f>IF(A11=B11,"N","X")</f>
        <v>N</v>
      </c>
      <c r="J3" s="42" t="s">
        <v>70</v>
      </c>
      <c r="K3" s="42" t="str">
        <f>IF(A16=B16,"E","X")</f>
        <v>E</v>
      </c>
      <c r="L3" s="41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</row>
    <row r="4" spans="1:152" ht="40.9" customHeight="1" x14ac:dyDescent="0.5">
      <c r="A4" s="40" t="str">
        <f>IF(A19=B19,"U","X")</f>
        <v>U</v>
      </c>
      <c r="B4" s="40" t="str">
        <f>IF(A20=B20,"S","X")</f>
        <v>S</v>
      </c>
      <c r="C4" s="42" t="s">
        <v>37</v>
      </c>
      <c r="D4" s="42" t="str">
        <f>IF(A18=B18,"L","X")</f>
        <v>L</v>
      </c>
      <c r="E4" s="42" t="str">
        <f>IF(A8=B8,"A","X")</f>
        <v>A</v>
      </c>
      <c r="F4" s="40" t="str">
        <f>IF(A21=B21,"J","X")</f>
        <v>J</v>
      </c>
      <c r="G4" s="42" t="str">
        <f>IF(A16=B16,"E","X")</f>
        <v>E</v>
      </c>
      <c r="H4" s="42" t="str">
        <f>IF(A11=B11,"N","X")</f>
        <v>N</v>
      </c>
      <c r="I4" s="42" t="str">
        <f>IF(J10=N10,"O","X")</f>
        <v>O</v>
      </c>
      <c r="J4" s="42" t="str">
        <f>IF(A20=B20,"S","X")</f>
        <v>S</v>
      </c>
      <c r="K4" s="42" t="s">
        <v>42</v>
      </c>
      <c r="L4" s="41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</row>
    <row r="5" spans="1:152" ht="40.9" customHeight="1" x14ac:dyDescent="0.5">
      <c r="A5" s="40" t="str">
        <f>IF(A11=B11,"P","X")</f>
        <v>P</v>
      </c>
      <c r="B5" s="40" t="str">
        <f>IF(A23=B23,"R","X")</f>
        <v>R</v>
      </c>
      <c r="C5" s="42" t="str">
        <f>IF(J10=N10,"O","X")</f>
        <v>O</v>
      </c>
      <c r="D5" s="42" t="s">
        <v>46</v>
      </c>
      <c r="E5" s="42" t="str">
        <f>IF(A8=B8,"A","X")</f>
        <v>A</v>
      </c>
      <c r="F5" s="42" t="str">
        <f>IF(A21=B21,"J","X")</f>
        <v>J</v>
      </c>
      <c r="G5" s="42" t="str">
        <f>IF(A11=B11,"N","X")</f>
        <v>N</v>
      </c>
      <c r="H5" s="46" t="str">
        <f>IF(A9=B9,"I","X")</f>
        <v>I</v>
      </c>
      <c r="I5" s="47" t="str">
        <f>IF(A23=B23,"R","X")</f>
        <v>R</v>
      </c>
      <c r="J5" s="42" t="str">
        <f>IF(A8=B8,"A","X")</f>
        <v>A</v>
      </c>
      <c r="K5" s="42" t="s">
        <v>32</v>
      </c>
      <c r="L5" s="42" t="str">
        <f>IF(A17=B17,"G","X")</f>
        <v>G</v>
      </c>
      <c r="M5" s="42" t="str">
        <f>IF(J10=N10,"O","X")</f>
        <v>O</v>
      </c>
      <c r="N5" s="42" t="s">
        <v>69</v>
      </c>
      <c r="O5" s="42" t="str">
        <f>IF(J10=N10,"O","X")</f>
        <v>O</v>
      </c>
      <c r="P5" s="42" t="str">
        <f>IF(A23=B23,"R","X")</f>
        <v>R</v>
      </c>
      <c r="Q5" s="42" t="str">
        <f>IF(A9=B9,"I","X")</f>
        <v>I</v>
      </c>
      <c r="R5" s="41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</row>
    <row r="6" spans="1:152" ht="40.9" customHeight="1" x14ac:dyDescent="0.5">
      <c r="A6" s="64" t="s">
        <v>81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</row>
    <row r="7" spans="1:152" ht="40.9" customHeight="1" x14ac:dyDescent="0.5">
      <c r="A7" s="43" t="s">
        <v>32</v>
      </c>
      <c r="B7" s="44" t="str">
        <f>IF(J7=N7,"Z","X")</f>
        <v>Z</v>
      </c>
      <c r="C7" s="1" t="s">
        <v>73</v>
      </c>
      <c r="D7" s="59" t="str">
        <f>IF(J7=N7,"ZAGREB","NEPRAVILNO")</f>
        <v>ZAGREB</v>
      </c>
      <c r="E7" s="60"/>
      <c r="F7" s="60"/>
      <c r="G7" s="60"/>
      <c r="H7" s="60"/>
      <c r="I7" s="60"/>
      <c r="J7" s="61" t="s">
        <v>71</v>
      </c>
      <c r="K7" s="62"/>
      <c r="L7" s="62"/>
      <c r="M7" s="63"/>
      <c r="N7" s="48" t="s">
        <v>71</v>
      </c>
      <c r="O7" s="48"/>
      <c r="P7" s="50"/>
      <c r="Q7" s="38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</row>
    <row r="8" spans="1:152" ht="40.9" customHeight="1" x14ac:dyDescent="0.5">
      <c r="A8" s="43" t="s">
        <v>33</v>
      </c>
      <c r="B8" s="44" t="str">
        <f>IF(J8=N8,"A","X")</f>
        <v>A</v>
      </c>
      <c r="C8" s="1" t="s">
        <v>74</v>
      </c>
      <c r="D8" s="59" t="str">
        <f>IF(J8=N8,"ANAKONDA","NEPRAVILNO")</f>
        <v>ANAKONDA</v>
      </c>
      <c r="E8" s="60"/>
      <c r="F8" s="60"/>
      <c r="G8" s="60"/>
      <c r="H8" s="60"/>
      <c r="I8" s="60"/>
      <c r="J8" s="61" t="s">
        <v>49</v>
      </c>
      <c r="K8" s="62"/>
      <c r="L8" s="62"/>
      <c r="M8" s="63"/>
      <c r="N8" s="48" t="s">
        <v>49</v>
      </c>
      <c r="O8" s="48" t="s">
        <v>33</v>
      </c>
      <c r="P8" s="50"/>
      <c r="Q8" s="38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</row>
    <row r="9" spans="1:152" ht="33.75" x14ac:dyDescent="0.5">
      <c r="A9" s="43" t="s">
        <v>67</v>
      </c>
      <c r="B9" s="44" t="str">
        <f>IF(J9=N9,"I","X")</f>
        <v>I</v>
      </c>
      <c r="C9" s="1" t="s">
        <v>75</v>
      </c>
      <c r="D9" s="59" t="str">
        <f>IF(J9=N9,"IZDELEK","NEPRAVILNO")</f>
        <v>IZDELEK</v>
      </c>
      <c r="E9" s="60"/>
      <c r="F9" s="60"/>
      <c r="G9" s="60"/>
      <c r="H9" s="60"/>
      <c r="I9" s="60"/>
      <c r="J9" s="61" t="s">
        <v>76</v>
      </c>
      <c r="K9" s="62"/>
      <c r="L9" s="62"/>
      <c r="M9" s="63"/>
      <c r="N9" s="48" t="s">
        <v>76</v>
      </c>
      <c r="O9" s="48"/>
      <c r="P9" s="50"/>
      <c r="Q9" s="38"/>
    </row>
    <row r="10" spans="1:152" ht="33.75" x14ac:dyDescent="0.5">
      <c r="A10" s="43" t="s">
        <v>35</v>
      </c>
      <c r="B10" s="44" t="str">
        <f>IF(J10=N10,"O","X")</f>
        <v>O</v>
      </c>
      <c r="C10" s="1" t="s">
        <v>77</v>
      </c>
      <c r="D10" s="59" t="str">
        <f>IF(J10=N10,"ORANŽNA","NEPRAVILNO")</f>
        <v>ORANŽNA</v>
      </c>
      <c r="E10" s="60"/>
      <c r="F10" s="60"/>
      <c r="G10" s="60"/>
      <c r="H10" s="60"/>
      <c r="I10" s="60"/>
      <c r="J10" s="61" t="s">
        <v>78</v>
      </c>
      <c r="K10" s="62"/>
      <c r="L10" s="62"/>
      <c r="M10" s="63"/>
      <c r="N10" s="48" t="s">
        <v>78</v>
      </c>
      <c r="O10" s="50"/>
      <c r="P10" s="50"/>
      <c r="Q10" s="38"/>
    </row>
    <row r="11" spans="1:152" ht="33.75" x14ac:dyDescent="0.5">
      <c r="A11" s="43" t="s">
        <v>36</v>
      </c>
      <c r="B11" s="44" t="str">
        <f>IF(J11=N11,"N","X")</f>
        <v>N</v>
      </c>
      <c r="C11" s="1" t="s">
        <v>79</v>
      </c>
      <c r="D11" s="59" t="str">
        <f>IF(J11=N11,"NAKLO","NEPRAVILNO")</f>
        <v>NAKLO</v>
      </c>
      <c r="E11" s="60"/>
      <c r="F11" s="60"/>
      <c r="G11" s="60"/>
      <c r="H11" s="60"/>
      <c r="I11" s="60"/>
      <c r="J11" s="61" t="s">
        <v>80</v>
      </c>
      <c r="K11" s="62"/>
      <c r="L11" s="62"/>
      <c r="M11" s="63"/>
      <c r="N11" s="48" t="s">
        <v>80</v>
      </c>
      <c r="O11" s="50"/>
      <c r="P11" s="50"/>
      <c r="Q11" s="38"/>
    </row>
    <row r="12" spans="1:152" ht="33.75" x14ac:dyDescent="0.5">
      <c r="A12" s="43" t="s">
        <v>36</v>
      </c>
      <c r="B12" s="44" t="str">
        <f>IF(J12=N12,"N","X")</f>
        <v>N</v>
      </c>
      <c r="C12" s="1" t="s">
        <v>82</v>
      </c>
      <c r="D12" s="59" t="str">
        <f>IF(J12=N12,"NIKOLA TESLA","NEPRAVILNO")</f>
        <v>NIKOLA TESLA</v>
      </c>
      <c r="E12" s="60"/>
      <c r="F12" s="60"/>
      <c r="G12" s="60"/>
      <c r="H12" s="60"/>
      <c r="I12" s="60"/>
      <c r="J12" s="61" t="s">
        <v>72</v>
      </c>
      <c r="K12" s="62"/>
      <c r="L12" s="62"/>
      <c r="M12" s="63"/>
      <c r="N12" s="48" t="s">
        <v>72</v>
      </c>
      <c r="O12" s="50"/>
      <c r="P12" s="50"/>
      <c r="Q12" s="38"/>
    </row>
    <row r="13" spans="1:152" ht="33.75" x14ac:dyDescent="0.5">
      <c r="A13" s="43" t="s">
        <v>37</v>
      </c>
      <c r="B13" s="44" t="str">
        <f>IF(J13=N13,"K","X")</f>
        <v>K</v>
      </c>
      <c r="C13" s="1" t="s">
        <v>83</v>
      </c>
      <c r="D13" s="59" t="str">
        <f>IF(J13=N13,"KRANJ","NEPRAVILNO")</f>
        <v>KRANJ</v>
      </c>
      <c r="E13" s="60"/>
      <c r="F13" s="60"/>
      <c r="G13" s="60"/>
      <c r="H13" s="60"/>
      <c r="I13" s="60"/>
      <c r="J13" s="61" t="s">
        <v>84</v>
      </c>
      <c r="K13" s="62"/>
      <c r="L13" s="62"/>
      <c r="M13" s="63"/>
      <c r="N13" s="48" t="s">
        <v>84</v>
      </c>
      <c r="O13" s="50"/>
      <c r="P13" s="50"/>
      <c r="Q13" s="38"/>
    </row>
    <row r="14" spans="1:152" ht="33.75" x14ac:dyDescent="0.5">
      <c r="A14" s="43" t="s">
        <v>35</v>
      </c>
      <c r="B14" s="44" t="str">
        <f>IF(J14=N14,"O","X")</f>
        <v>O</v>
      </c>
      <c r="C14" s="1" t="s">
        <v>85</v>
      </c>
      <c r="D14" s="59" t="str">
        <f>IF(J14=N14,"ODPADEK","NEPRAVILNO")</f>
        <v>ODPADEK</v>
      </c>
      <c r="E14" s="60"/>
      <c r="F14" s="60"/>
      <c r="G14" s="60"/>
      <c r="H14" s="60"/>
      <c r="I14" s="60"/>
      <c r="J14" s="61" t="s">
        <v>86</v>
      </c>
      <c r="K14" s="62"/>
      <c r="L14" s="62"/>
      <c r="M14" s="63"/>
      <c r="N14" s="48" t="s">
        <v>86</v>
      </c>
      <c r="O14" s="50"/>
      <c r="P14" s="50"/>
      <c r="Q14" s="38"/>
    </row>
    <row r="15" spans="1:152" ht="33.75" x14ac:dyDescent="0.5">
      <c r="A15" s="43" t="s">
        <v>39</v>
      </c>
      <c r="B15" s="44" t="str">
        <f>IF(J15=N15,"Š","X")</f>
        <v>Š</v>
      </c>
      <c r="C15" s="1" t="s">
        <v>87</v>
      </c>
      <c r="D15" s="59" t="str">
        <f>IF(J15=N15,"ŠOLA","NEPRAVILNO")</f>
        <v>ŠOLA</v>
      </c>
      <c r="E15" s="60"/>
      <c r="F15" s="60"/>
      <c r="G15" s="60"/>
      <c r="H15" s="60"/>
      <c r="I15" s="60"/>
      <c r="J15" s="61" t="s">
        <v>88</v>
      </c>
      <c r="K15" s="62"/>
      <c r="L15" s="62"/>
      <c r="M15" s="63"/>
      <c r="N15" s="48" t="s">
        <v>88</v>
      </c>
      <c r="O15" s="50"/>
      <c r="P15" s="50"/>
      <c r="Q15" s="38"/>
    </row>
    <row r="16" spans="1:152" ht="33.75" x14ac:dyDescent="0.5">
      <c r="A16" s="43" t="s">
        <v>43</v>
      </c>
      <c r="B16" s="44" t="str">
        <f>IF(J16=N16,"E","X")</f>
        <v>E</v>
      </c>
      <c r="C16" s="1" t="s">
        <v>90</v>
      </c>
      <c r="D16" s="59" t="str">
        <f>IF(J16=N16,"EVROPA","NEPRAVILNO")</f>
        <v>EVROPA</v>
      </c>
      <c r="E16" s="60"/>
      <c r="F16" s="60"/>
      <c r="G16" s="60"/>
      <c r="H16" s="60"/>
      <c r="I16" s="60"/>
      <c r="J16" s="61" t="s">
        <v>89</v>
      </c>
      <c r="K16" s="62"/>
      <c r="L16" s="62"/>
      <c r="M16" s="63"/>
      <c r="N16" s="48" t="s">
        <v>89</v>
      </c>
      <c r="O16" s="50"/>
      <c r="P16" s="50"/>
      <c r="Q16" s="38"/>
    </row>
    <row r="17" spans="1:17" ht="33.75" x14ac:dyDescent="0.5">
      <c r="A17" s="43" t="s">
        <v>45</v>
      </c>
      <c r="B17" s="44" t="str">
        <f>IF(J17=N17,"G","X")</f>
        <v>G</v>
      </c>
      <c r="C17" s="1" t="s">
        <v>91</v>
      </c>
      <c r="D17" s="59" t="str">
        <f>IF(J17=N17,"GRAD","NEPRAVILNO")</f>
        <v>GRAD</v>
      </c>
      <c r="E17" s="60"/>
      <c r="F17" s="60"/>
      <c r="G17" s="60"/>
      <c r="H17" s="60"/>
      <c r="I17" s="60"/>
      <c r="J17" s="61" t="s">
        <v>51</v>
      </c>
      <c r="K17" s="62"/>
      <c r="L17" s="62"/>
      <c r="M17" s="63"/>
      <c r="N17" s="48" t="s">
        <v>51</v>
      </c>
      <c r="O17" s="50"/>
      <c r="P17" s="50"/>
      <c r="Q17" s="38"/>
    </row>
    <row r="18" spans="1:17" ht="33.75" x14ac:dyDescent="0.5">
      <c r="A18" s="43" t="s">
        <v>68</v>
      </c>
      <c r="B18" s="44" t="str">
        <f>IF(J18=N18,"L","X")</f>
        <v>L</v>
      </c>
      <c r="C18" s="1" t="s">
        <v>92</v>
      </c>
      <c r="D18" s="59" t="str">
        <f>IF(J18=N18,"LJUBLJANA","NEPRAVILNO")</f>
        <v>LJUBLJANA</v>
      </c>
      <c r="E18" s="60"/>
      <c r="F18" s="60"/>
      <c r="G18" s="60"/>
      <c r="H18" s="60"/>
      <c r="I18" s="60"/>
      <c r="J18" s="61" t="s">
        <v>93</v>
      </c>
      <c r="K18" s="62"/>
      <c r="L18" s="62"/>
      <c r="M18" s="63"/>
      <c r="N18" s="48" t="s">
        <v>93</v>
      </c>
      <c r="O18" s="50"/>
      <c r="P18" s="50"/>
      <c r="Q18" s="38"/>
    </row>
    <row r="19" spans="1:17" ht="33.75" x14ac:dyDescent="0.5">
      <c r="A19" s="43" t="s">
        <v>38</v>
      </c>
      <c r="B19" s="44" t="str">
        <f>IF(J19=N19,"U","X")</f>
        <v>U</v>
      </c>
      <c r="C19" s="1" t="s">
        <v>94</v>
      </c>
      <c r="D19" s="59" t="str">
        <f>IF(J19=N19,"UNIFORMA","NEPRAVILNO")</f>
        <v>UNIFORMA</v>
      </c>
      <c r="E19" s="60"/>
      <c r="F19" s="60"/>
      <c r="G19" s="60"/>
      <c r="H19" s="60"/>
      <c r="I19" s="60"/>
      <c r="J19" s="61" t="s">
        <v>95</v>
      </c>
      <c r="K19" s="62"/>
      <c r="L19" s="62"/>
      <c r="M19" s="63"/>
      <c r="N19" s="48" t="s">
        <v>95</v>
      </c>
      <c r="O19" s="50"/>
      <c r="P19" s="50"/>
      <c r="Q19" s="38"/>
    </row>
    <row r="20" spans="1:17" ht="33.75" x14ac:dyDescent="0.5">
      <c r="A20" s="43" t="s">
        <v>41</v>
      </c>
      <c r="B20" s="44" t="str">
        <f>IF(J20=N20,"S","X")</f>
        <v>S</v>
      </c>
      <c r="C20" s="1" t="s">
        <v>96</v>
      </c>
      <c r="D20" s="59" t="str">
        <f>IF(J20=N20,"SAVA","NEPRAVILNO")</f>
        <v>SAVA</v>
      </c>
      <c r="E20" s="60"/>
      <c r="F20" s="60"/>
      <c r="G20" s="60"/>
      <c r="H20" s="60"/>
      <c r="I20" s="60"/>
      <c r="J20" s="61" t="s">
        <v>50</v>
      </c>
      <c r="K20" s="62"/>
      <c r="L20" s="62"/>
      <c r="M20" s="63"/>
      <c r="N20" s="48" t="s">
        <v>50</v>
      </c>
      <c r="O20" s="50"/>
      <c r="P20" s="50"/>
      <c r="Q20" s="38"/>
    </row>
    <row r="21" spans="1:17" ht="33.75" x14ac:dyDescent="0.5">
      <c r="A21" s="43" t="s">
        <v>70</v>
      </c>
      <c r="B21" s="44" t="str">
        <f>IF(J21=N21,"J","X")</f>
        <v>J</v>
      </c>
      <c r="C21" s="1" t="s">
        <v>97</v>
      </c>
      <c r="D21" s="59" t="str">
        <f>IF(J21=N21,"JEZERO","NEPRAVILNO")</f>
        <v>JEZERO</v>
      </c>
      <c r="E21" s="60"/>
      <c r="F21" s="60"/>
      <c r="G21" s="60"/>
      <c r="H21" s="60"/>
      <c r="I21" s="60"/>
      <c r="J21" s="61" t="s">
        <v>98</v>
      </c>
      <c r="K21" s="62"/>
      <c r="L21" s="62"/>
      <c r="M21" s="63"/>
      <c r="N21" s="48" t="s">
        <v>98</v>
      </c>
      <c r="O21" s="50"/>
      <c r="P21" s="50"/>
      <c r="Q21" s="38"/>
    </row>
    <row r="22" spans="1:17" ht="33.75" x14ac:dyDescent="0.5">
      <c r="A22" s="43" t="s">
        <v>34</v>
      </c>
      <c r="B22" s="44" t="str">
        <f>IF(J22=N22,"P","X")</f>
        <v>P</v>
      </c>
      <c r="C22" s="1" t="s">
        <v>100</v>
      </c>
      <c r="D22" s="59" t="str">
        <f>IF(J22=N22,"PARIZ","NEPRAVILNO")</f>
        <v>PARIZ</v>
      </c>
      <c r="E22" s="60"/>
      <c r="F22" s="60"/>
      <c r="G22" s="60"/>
      <c r="H22" s="60"/>
      <c r="I22" s="60"/>
      <c r="J22" s="61" t="s">
        <v>99</v>
      </c>
      <c r="K22" s="62"/>
      <c r="L22" s="62"/>
      <c r="M22" s="63"/>
      <c r="N22" s="48" t="s">
        <v>99</v>
      </c>
      <c r="O22" s="50"/>
      <c r="P22" s="50"/>
      <c r="Q22" s="38"/>
    </row>
    <row r="23" spans="1:17" ht="33.75" x14ac:dyDescent="0.5">
      <c r="A23" s="43" t="s">
        <v>44</v>
      </c>
      <c r="B23" s="44" t="str">
        <f>IF(J23=N23,"R","X")</f>
        <v>R</v>
      </c>
      <c r="C23" s="1" t="s">
        <v>101</v>
      </c>
      <c r="D23" s="59" t="str">
        <f>IF(J23=N23,"REKA","NEPRAVILNO")</f>
        <v>REKA</v>
      </c>
      <c r="E23" s="60"/>
      <c r="F23" s="60"/>
      <c r="G23" s="60"/>
      <c r="H23" s="60"/>
      <c r="I23" s="60"/>
      <c r="J23" s="61" t="s">
        <v>102</v>
      </c>
      <c r="K23" s="62"/>
      <c r="L23" s="62"/>
      <c r="M23" s="63"/>
      <c r="N23" s="48" t="s">
        <v>102</v>
      </c>
      <c r="O23" s="50"/>
      <c r="P23" s="50"/>
      <c r="Q23" s="38"/>
    </row>
    <row r="24" spans="1:17" x14ac:dyDescent="0.25">
      <c r="A24" s="38"/>
    </row>
  </sheetData>
  <mergeCells count="35">
    <mergeCell ref="A6:X6"/>
    <mergeCell ref="D7:I7"/>
    <mergeCell ref="J7:M7"/>
    <mergeCell ref="D8:I8"/>
    <mergeCell ref="J8:M8"/>
    <mergeCell ref="D19:I19"/>
    <mergeCell ref="J19:M19"/>
    <mergeCell ref="D9:I9"/>
    <mergeCell ref="J9:M9"/>
    <mergeCell ref="D15:I15"/>
    <mergeCell ref="J15:M15"/>
    <mergeCell ref="D10:I10"/>
    <mergeCell ref="J10:M10"/>
    <mergeCell ref="D11:I11"/>
    <mergeCell ref="J11:M11"/>
    <mergeCell ref="D12:I12"/>
    <mergeCell ref="J12:M12"/>
    <mergeCell ref="D13:I13"/>
    <mergeCell ref="J13:M13"/>
    <mergeCell ref="D14:I14"/>
    <mergeCell ref="J14:M14"/>
    <mergeCell ref="D16:I16"/>
    <mergeCell ref="J16:M16"/>
    <mergeCell ref="D17:I17"/>
    <mergeCell ref="J17:M17"/>
    <mergeCell ref="D18:I18"/>
    <mergeCell ref="J18:M18"/>
    <mergeCell ref="D22:I22"/>
    <mergeCell ref="J22:M22"/>
    <mergeCell ref="D23:I23"/>
    <mergeCell ref="J23:M23"/>
    <mergeCell ref="D20:I20"/>
    <mergeCell ref="J20:M20"/>
    <mergeCell ref="D21:I21"/>
    <mergeCell ref="J21:M21"/>
  </mergeCells>
  <conditionalFormatting sqref="A1">
    <cfRule type="cellIs" dxfId="179" priority="328" operator="notEqual">
      <formula>"Z"</formula>
    </cfRule>
  </conditionalFormatting>
  <conditionalFormatting sqref="B1">
    <cfRule type="cellIs" dxfId="178" priority="327" operator="notEqual">
      <formula>"A"</formula>
    </cfRule>
  </conditionalFormatting>
  <conditionalFormatting sqref="C1">
    <cfRule type="cellIs" dxfId="177" priority="326" operator="notEqual">
      <formula>"S"</formula>
    </cfRule>
  </conditionalFormatting>
  <conditionalFormatting sqref="D1">
    <cfRule type="cellIs" dxfId="176" priority="325" operator="notEqual">
      <formula>"T"</formula>
    </cfRule>
  </conditionalFormatting>
  <conditionalFormatting sqref="E1">
    <cfRule type="cellIs" dxfId="175" priority="324" operator="notEqual">
      <formula>"O"</formula>
    </cfRule>
  </conditionalFormatting>
  <conditionalFormatting sqref="F1">
    <cfRule type="cellIs" dxfId="174" priority="323" operator="notEqual">
      <formula>"P"</formula>
    </cfRule>
  </conditionalFormatting>
  <conditionalFormatting sqref="G1">
    <cfRule type="cellIs" dxfId="173" priority="322" operator="notEqual">
      <formula>"N"</formula>
    </cfRule>
  </conditionalFormatting>
  <conditionalFormatting sqref="H1">
    <cfRule type="cellIs" dxfId="172" priority="321" operator="notEqual">
      <formula>"I"</formula>
    </cfRule>
  </conditionalFormatting>
  <conditionalFormatting sqref="I1">
    <cfRule type="cellIs" dxfId="171" priority="320" operator="notEqual">
      <formula>"K"</formula>
    </cfRule>
  </conditionalFormatting>
  <conditionalFormatting sqref="J1">
    <cfRule type="cellIs" dxfId="170" priority="319" operator="notEqual">
      <formula>"I"</formula>
    </cfRule>
  </conditionalFormatting>
  <conditionalFormatting sqref="K1">
    <cfRule type="cellIs" dxfId="169" priority="318" operator="notEqual">
      <formula>"A"</formula>
    </cfRule>
  </conditionalFormatting>
  <conditionalFormatting sqref="L1">
    <cfRule type="cellIs" dxfId="168" priority="317" operator="notEqual">
      <formula>"A"</formula>
    </cfRule>
  </conditionalFormatting>
  <conditionalFormatting sqref="M1">
    <cfRule type="cellIs" dxfId="167" priority="316" operator="notEqual">
      <formula>"A"</formula>
    </cfRule>
  </conditionalFormatting>
  <conditionalFormatting sqref="N1">
    <cfRule type="cellIs" dxfId="166" priority="315" operator="notEqual">
      <formula>"A"</formula>
    </cfRule>
  </conditionalFormatting>
  <conditionalFormatting sqref="O1">
    <cfRule type="cellIs" dxfId="165" priority="314" operator="notEqual">
      <formula>"A"</formula>
    </cfRule>
  </conditionalFormatting>
  <conditionalFormatting sqref="P1">
    <cfRule type="cellIs" dxfId="164" priority="313" operator="notEqual">
      <formula>"A"</formula>
    </cfRule>
  </conditionalFormatting>
  <conditionalFormatting sqref="Q1">
    <cfRule type="cellIs" dxfId="163" priority="312" operator="notEqual">
      <formula>"A"</formula>
    </cfRule>
  </conditionalFormatting>
  <conditionalFormatting sqref="R1">
    <cfRule type="cellIs" dxfId="162" priority="311" operator="notEqual">
      <formula>"A"</formula>
    </cfRule>
  </conditionalFormatting>
  <conditionalFormatting sqref="A2">
    <cfRule type="cellIs" dxfId="161" priority="310" operator="notEqual">
      <formula>"N"</formula>
    </cfRule>
  </conditionalFormatting>
  <conditionalFormatting sqref="B2">
    <cfRule type="cellIs" dxfId="160" priority="309" operator="notEqual">
      <formula>"A"</formula>
    </cfRule>
  </conditionalFormatting>
  <conditionalFormatting sqref="C2">
    <cfRule type="cellIs" dxfId="159" priority="308" operator="notEqual">
      <formula>"K"</formula>
    </cfRule>
  </conditionalFormatting>
  <conditionalFormatting sqref="D2">
    <cfRule type="cellIs" dxfId="158" priority="307" operator="notEqual">
      <formula>"U"</formula>
    </cfRule>
  </conditionalFormatting>
  <conditionalFormatting sqref="E2">
    <cfRule type="cellIs" dxfId="157" priority="306" operator="notEqual">
      <formula>"P"</formula>
    </cfRule>
  </conditionalFormatting>
  <conditionalFormatting sqref="F2">
    <cfRule type="cellIs" dxfId="156" priority="305" operator="notEqual">
      <formula>"A"</formula>
    </cfRule>
  </conditionalFormatting>
  <conditionalFormatting sqref="G2">
    <cfRule type="cellIs" dxfId="155" priority="304" operator="notEqual">
      <formula>"A"</formula>
    </cfRule>
  </conditionalFormatting>
  <conditionalFormatting sqref="H2">
    <cfRule type="cellIs" dxfId="154" priority="303" operator="notEqual">
      <formula>"A"</formula>
    </cfRule>
  </conditionalFormatting>
  <conditionalFormatting sqref="I2">
    <cfRule type="cellIs" dxfId="153" priority="302" operator="notEqual">
      <formula>"A"</formula>
    </cfRule>
  </conditionalFormatting>
  <conditionalFormatting sqref="J2">
    <cfRule type="cellIs" dxfId="152" priority="301" operator="notEqual">
      <formula>"A"</formula>
    </cfRule>
  </conditionalFormatting>
  <conditionalFormatting sqref="K2">
    <cfRule type="cellIs" dxfId="151" priority="300" operator="notEqual">
      <formula>"A"</formula>
    </cfRule>
  </conditionalFormatting>
  <conditionalFormatting sqref="L2">
    <cfRule type="cellIs" dxfId="150" priority="299" operator="notEqual">
      <formula>"A"</formula>
    </cfRule>
  </conditionalFormatting>
  <conditionalFormatting sqref="M2">
    <cfRule type="cellIs" dxfId="149" priority="298" operator="notEqual">
      <formula>"A"</formula>
    </cfRule>
  </conditionalFormatting>
  <conditionalFormatting sqref="N2">
    <cfRule type="cellIs" dxfId="148" priority="297" operator="notEqual">
      <formula>"A"</formula>
    </cfRule>
  </conditionalFormatting>
  <conditionalFormatting sqref="O2">
    <cfRule type="cellIs" dxfId="147" priority="296" operator="notEqual">
      <formula>"A"</formula>
    </cfRule>
  </conditionalFormatting>
  <conditionalFormatting sqref="P2">
    <cfRule type="cellIs" dxfId="146" priority="295" operator="notEqual">
      <formula>"A"</formula>
    </cfRule>
  </conditionalFormatting>
  <conditionalFormatting sqref="Q2">
    <cfRule type="cellIs" dxfId="145" priority="294" operator="notEqual">
      <formula>"A"</formula>
    </cfRule>
  </conditionalFormatting>
  <conditionalFormatting sqref="R2">
    <cfRule type="cellIs" dxfId="144" priority="293" operator="notEqual">
      <formula>"A"</formula>
    </cfRule>
  </conditionalFormatting>
  <conditionalFormatting sqref="B3">
    <cfRule type="cellIs" dxfId="143" priority="292" operator="notEqual">
      <formula>"G"</formula>
    </cfRule>
  </conditionalFormatting>
  <conditionalFormatting sqref="C3">
    <cfRule type="cellIs" dxfId="142" priority="291" operator="notEqual">
      <formula>"L"</formula>
    </cfRule>
  </conditionalFormatting>
  <conditionalFormatting sqref="D3">
    <cfRule type="cellIs" dxfId="141" priority="290" operator="notEqual">
      <formula>"A"</formula>
    </cfRule>
  </conditionalFormatting>
  <conditionalFormatting sqref="E3">
    <cfRule type="cellIs" dxfId="140" priority="289" operator="notEqual">
      <formula>"Š"</formula>
    </cfRule>
  </conditionalFormatting>
  <conditionalFormatting sqref="F3">
    <cfRule type="cellIs" dxfId="139" priority="288" operator="notEqual">
      <formula>"E"</formula>
    </cfRule>
  </conditionalFormatting>
  <conditionalFormatting sqref="G3">
    <cfRule type="cellIs" dxfId="138" priority="287" operator="notEqual">
      <formula>"V"</formula>
    </cfRule>
  </conditionalFormatting>
  <conditionalFormatting sqref="H3">
    <cfRule type="cellIs" dxfId="137" priority="286" operator="notEqual">
      <formula>"A"</formula>
    </cfRule>
  </conditionalFormatting>
  <conditionalFormatting sqref="I3">
    <cfRule type="cellIs" dxfId="136" priority="285" operator="notEqual">
      <formula>"N"</formula>
    </cfRule>
  </conditionalFormatting>
  <conditionalFormatting sqref="J3">
    <cfRule type="cellIs" dxfId="135" priority="284" operator="notEqual">
      <formula>"J"</formula>
    </cfRule>
  </conditionalFormatting>
  <conditionalFormatting sqref="K3">
    <cfRule type="cellIs" dxfId="134" priority="283" operator="notEqual">
      <formula>"E"</formula>
    </cfRule>
  </conditionalFormatting>
  <conditionalFormatting sqref="L3">
    <cfRule type="cellIs" dxfId="133" priority="282" operator="notEqual">
      <formula>"A"</formula>
    </cfRule>
  </conditionalFormatting>
  <conditionalFormatting sqref="M3">
    <cfRule type="cellIs" dxfId="132" priority="281" operator="notEqual">
      <formula>"A"</formula>
    </cfRule>
  </conditionalFormatting>
  <conditionalFormatting sqref="N3">
    <cfRule type="cellIs" dxfId="131" priority="280" operator="notEqual">
      <formula>"A"</formula>
    </cfRule>
  </conditionalFormatting>
  <conditionalFormatting sqref="O3">
    <cfRule type="cellIs" dxfId="130" priority="279" operator="notEqual">
      <formula>"A"</formula>
    </cfRule>
  </conditionalFormatting>
  <conditionalFormatting sqref="P3">
    <cfRule type="cellIs" dxfId="129" priority="278" operator="notEqual">
      <formula>"A"</formula>
    </cfRule>
  </conditionalFormatting>
  <conditionalFormatting sqref="Q3">
    <cfRule type="cellIs" dxfId="128" priority="277" operator="notEqual">
      <formula>"A"</formula>
    </cfRule>
  </conditionalFormatting>
  <conditionalFormatting sqref="R3">
    <cfRule type="cellIs" dxfId="127" priority="276" operator="notEqual">
      <formula>"A"</formula>
    </cfRule>
  </conditionalFormatting>
  <conditionalFormatting sqref="A3">
    <cfRule type="cellIs" dxfId="126" priority="275" operator="notEqual">
      <formula>"O"</formula>
    </cfRule>
  </conditionalFormatting>
  <conditionalFormatting sqref="B4">
    <cfRule type="cellIs" dxfId="125" priority="274" operator="notEqual">
      <formula>"S"</formula>
    </cfRule>
  </conditionalFormatting>
  <conditionalFormatting sqref="C4">
    <cfRule type="cellIs" dxfId="124" priority="273" operator="notEqual">
      <formula>"K"</formula>
    </cfRule>
  </conditionalFormatting>
  <conditionalFormatting sqref="D4">
    <cfRule type="cellIs" dxfId="123" priority="272" operator="notEqual">
      <formula>"L"</formula>
    </cfRule>
  </conditionalFormatting>
  <conditionalFormatting sqref="E4">
    <cfRule type="cellIs" dxfId="122" priority="271" operator="notEqual">
      <formula>"A"</formula>
    </cfRule>
  </conditionalFormatting>
  <conditionalFormatting sqref="F4">
    <cfRule type="cellIs" dxfId="121" priority="270" operator="notEqual">
      <formula>"J"</formula>
    </cfRule>
  </conditionalFormatting>
  <conditionalFormatting sqref="G4">
    <cfRule type="cellIs" dxfId="120" priority="269" operator="notEqual">
      <formula>"E"</formula>
    </cfRule>
  </conditionalFormatting>
  <conditionalFormatting sqref="H4">
    <cfRule type="cellIs" dxfId="119" priority="268" operator="notEqual">
      <formula>"N"</formula>
    </cfRule>
  </conditionalFormatting>
  <conditionalFormatting sqref="I4">
    <cfRule type="cellIs" dxfId="118" priority="267" operator="notEqual">
      <formula>"O"</formula>
    </cfRule>
  </conditionalFormatting>
  <conditionalFormatting sqref="J4">
    <cfRule type="cellIs" dxfId="117" priority="266" operator="notEqual">
      <formula>"S"</formula>
    </cfRule>
  </conditionalFormatting>
  <conditionalFormatting sqref="K4">
    <cfRule type="cellIs" dxfId="116" priority="265" operator="notEqual">
      <formula>"T"</formula>
    </cfRule>
  </conditionalFormatting>
  <conditionalFormatting sqref="L4">
    <cfRule type="cellIs" dxfId="115" priority="264" operator="notEqual">
      <formula>"A"</formula>
    </cfRule>
  </conditionalFormatting>
  <conditionalFormatting sqref="M4">
    <cfRule type="cellIs" dxfId="114" priority="263" operator="notEqual">
      <formula>"A"</formula>
    </cfRule>
  </conditionalFormatting>
  <conditionalFormatting sqref="N4">
    <cfRule type="cellIs" dxfId="113" priority="262" operator="notEqual">
      <formula>"A"</formula>
    </cfRule>
  </conditionalFormatting>
  <conditionalFormatting sqref="O4">
    <cfRule type="cellIs" dxfId="112" priority="261" operator="notEqual">
      <formula>"A"</formula>
    </cfRule>
  </conditionalFormatting>
  <conditionalFormatting sqref="P4">
    <cfRule type="cellIs" dxfId="111" priority="260" operator="notEqual">
      <formula>"A"</formula>
    </cfRule>
  </conditionalFormatting>
  <conditionalFormatting sqref="Q4">
    <cfRule type="cellIs" dxfId="110" priority="259" operator="notEqual">
      <formula>"A"</formula>
    </cfRule>
  </conditionalFormatting>
  <conditionalFormatting sqref="R4">
    <cfRule type="cellIs" dxfId="109" priority="258" operator="notEqual">
      <formula>"A"</formula>
    </cfRule>
  </conditionalFormatting>
  <conditionalFormatting sqref="B5">
    <cfRule type="cellIs" dxfId="108" priority="257" operator="notEqual">
      <formula>"R"</formula>
    </cfRule>
  </conditionalFormatting>
  <conditionalFormatting sqref="C5">
    <cfRule type="cellIs" dxfId="107" priority="256" operator="notEqual">
      <formula>"O"</formula>
    </cfRule>
  </conditionalFormatting>
  <conditionalFormatting sqref="D5">
    <cfRule type="cellIs" dxfId="106" priority="255" operator="notEqual">
      <formula>"D"</formula>
    </cfRule>
  </conditionalFormatting>
  <conditionalFormatting sqref="E5">
    <cfRule type="cellIs" dxfId="105" priority="254" operator="notEqual">
      <formula>"A"</formula>
    </cfRule>
  </conditionalFormatting>
  <conditionalFormatting sqref="F5">
    <cfRule type="cellIs" dxfId="104" priority="253" operator="notEqual">
      <formula>"J"</formula>
    </cfRule>
  </conditionalFormatting>
  <conditionalFormatting sqref="G5">
    <cfRule type="cellIs" dxfId="103" priority="252" operator="notEqual">
      <formula>"N"</formula>
    </cfRule>
  </conditionalFormatting>
  <conditionalFormatting sqref="H5">
    <cfRule type="cellIs" dxfId="102" priority="251" operator="notEqual">
      <formula>"I"</formula>
    </cfRule>
  </conditionalFormatting>
  <conditionalFormatting sqref="I5">
    <cfRule type="cellIs" dxfId="101" priority="250" operator="notEqual">
      <formula>"R"</formula>
    </cfRule>
  </conditionalFormatting>
  <conditionalFormatting sqref="J5">
    <cfRule type="cellIs" dxfId="100" priority="249" operator="notEqual">
      <formula>"A"</formula>
    </cfRule>
  </conditionalFormatting>
  <conditionalFormatting sqref="K5">
    <cfRule type="cellIs" dxfId="99" priority="248" operator="notEqual">
      <formula>"Z"</formula>
    </cfRule>
  </conditionalFormatting>
  <conditionalFormatting sqref="L5">
    <cfRule type="cellIs" dxfId="98" priority="247" operator="notEqual">
      <formula>"G"</formula>
    </cfRule>
  </conditionalFormatting>
  <conditionalFormatting sqref="M5">
    <cfRule type="cellIs" dxfId="97" priority="246" operator="notEqual">
      <formula>"O"</formula>
    </cfRule>
  </conditionalFormatting>
  <conditionalFormatting sqref="N5">
    <cfRule type="cellIs" dxfId="96" priority="245" operator="notEqual">
      <formula>"V"</formula>
    </cfRule>
  </conditionalFormatting>
  <conditionalFormatting sqref="O5">
    <cfRule type="cellIs" dxfId="95" priority="244" operator="notEqual">
      <formula>"O"</formula>
    </cfRule>
  </conditionalFormatting>
  <conditionalFormatting sqref="P5">
    <cfRule type="cellIs" dxfId="94" priority="243" operator="notEqual">
      <formula>"R"</formula>
    </cfRule>
  </conditionalFormatting>
  <conditionalFormatting sqref="Q5">
    <cfRule type="cellIs" dxfId="93" priority="242" operator="notEqual">
      <formula>"I"</formula>
    </cfRule>
  </conditionalFormatting>
  <conditionalFormatting sqref="R5">
    <cfRule type="cellIs" dxfId="92" priority="241" operator="notEqual">
      <formula>"A"</formula>
    </cfRule>
  </conditionalFormatting>
  <conditionalFormatting sqref="A4">
    <cfRule type="cellIs" dxfId="91" priority="240" operator="notEqual">
      <formula>"U"</formula>
    </cfRule>
  </conditionalFormatting>
  <conditionalFormatting sqref="A5">
    <cfRule type="cellIs" dxfId="90" priority="239" operator="notEqual">
      <formula>"P"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</sheetPr>
  <dimension ref="A1:EV24"/>
  <sheetViews>
    <sheetView zoomScale="50" zoomScaleNormal="50" workbookViewId="0">
      <selection activeCell="AA12" sqref="AA12"/>
    </sheetView>
  </sheetViews>
  <sheetFormatPr defaultColWidth="8.85546875" defaultRowHeight="15" x14ac:dyDescent="0.25"/>
  <cols>
    <col min="1" max="1" width="10.7109375" style="35" customWidth="1"/>
    <col min="2" max="2" width="8.85546875" style="35"/>
    <col min="3" max="3" width="9.5703125" style="35" customWidth="1"/>
    <col min="4" max="4" width="8.85546875" style="35"/>
    <col min="5" max="5" width="10.7109375" style="35" customWidth="1"/>
    <col min="6" max="16384" width="8.85546875" style="35"/>
  </cols>
  <sheetData>
    <row r="1" spans="1:152" ht="40.9" customHeight="1" x14ac:dyDescent="0.5">
      <c r="A1" s="40" t="str">
        <f>IF(A7=B7,"Z","X")</f>
        <v>X</v>
      </c>
      <c r="B1" s="40" t="str">
        <f>IF(A8=B8,"A","X")</f>
        <v>X</v>
      </c>
      <c r="C1" s="42" t="s">
        <v>40</v>
      </c>
      <c r="D1" s="42" t="s">
        <v>40</v>
      </c>
      <c r="E1" s="40" t="str">
        <f>IF(J10=N10,"O","X")</f>
        <v>X</v>
      </c>
      <c r="F1" s="42" t="s">
        <v>40</v>
      </c>
      <c r="G1" s="40" t="str">
        <f>IF(A11=B11,"N","X")</f>
        <v>X</v>
      </c>
      <c r="H1" s="40" t="str">
        <f>IF(A9=B9,"I","X")</f>
        <v>X</v>
      </c>
      <c r="I1" s="42" t="s">
        <v>40</v>
      </c>
      <c r="J1" s="42" t="str">
        <f>IF(A9=B9,"I","X")</f>
        <v>X</v>
      </c>
      <c r="K1" s="41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</row>
    <row r="2" spans="1:152" ht="40.9" customHeight="1" x14ac:dyDescent="0.5">
      <c r="A2" s="40" t="str">
        <f>IF(A8=B8,"N","X")</f>
        <v>X</v>
      </c>
      <c r="B2" s="42" t="str">
        <f>IF(A8=B8,"A","X")</f>
        <v>X</v>
      </c>
      <c r="C2" s="40" t="str">
        <f>IF(A13=B13,"K","X")</f>
        <v>X</v>
      </c>
      <c r="D2" s="45" t="s">
        <v>40</v>
      </c>
      <c r="E2" s="45" t="s">
        <v>40</v>
      </c>
      <c r="F2" s="41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</row>
    <row r="3" spans="1:152" ht="40.9" customHeight="1" x14ac:dyDescent="0.5">
      <c r="A3" s="40" t="str">
        <f>IF(A9=B9,"O","X")</f>
        <v>X</v>
      </c>
      <c r="B3" s="40" t="str">
        <f>IF(A17=B17,"G","X")</f>
        <v>X</v>
      </c>
      <c r="C3" s="40" t="str">
        <f>IF(A18=B18,"L","X")</f>
        <v>X</v>
      </c>
      <c r="D3" s="42" t="str">
        <f>IF(A8=B8,"A","X")</f>
        <v>X</v>
      </c>
      <c r="E3" s="40" t="str">
        <f>IF(A15=B15,"Š","X")</f>
        <v>X</v>
      </c>
      <c r="F3" s="40" t="str">
        <f>IF(A16=B16,"E","X")</f>
        <v>X</v>
      </c>
      <c r="G3" s="42" t="s">
        <v>40</v>
      </c>
      <c r="H3" s="42" t="str">
        <f>IF(A8=B8,"A","X")</f>
        <v>X</v>
      </c>
      <c r="I3" s="42" t="str">
        <f>IF(A11=B11,"N","X")</f>
        <v>X</v>
      </c>
      <c r="J3" s="42" t="s">
        <v>40</v>
      </c>
      <c r="K3" s="42" t="str">
        <f>IF(A16=B16,"E","X")</f>
        <v>X</v>
      </c>
      <c r="L3" s="41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</row>
    <row r="4" spans="1:152" ht="40.9" customHeight="1" x14ac:dyDescent="0.5">
      <c r="A4" s="40" t="str">
        <f>IF(A19=B19,"U","X")</f>
        <v>X</v>
      </c>
      <c r="B4" s="40" t="str">
        <f>IF(A20=B20,"S","X")</f>
        <v>X</v>
      </c>
      <c r="C4" s="42" t="s">
        <v>40</v>
      </c>
      <c r="D4" s="42" t="str">
        <f>IF(A18=B18,"L","X")</f>
        <v>X</v>
      </c>
      <c r="E4" s="42" t="str">
        <f>IF(A8=B8,"A","X")</f>
        <v>X</v>
      </c>
      <c r="F4" s="40" t="str">
        <f>IF(A21=B21,"J","X")</f>
        <v>X</v>
      </c>
      <c r="G4" s="42" t="str">
        <f>IF(A16=B16,"E","X")</f>
        <v>X</v>
      </c>
      <c r="H4" s="42" t="str">
        <f>IF(A11=B11,"N","X")</f>
        <v>X</v>
      </c>
      <c r="I4" s="42" t="str">
        <f>IF(J10=N10,"O","X")</f>
        <v>X</v>
      </c>
      <c r="J4" s="42" t="str">
        <f>IF(A20=B20,"S","X")</f>
        <v>X</v>
      </c>
      <c r="K4" s="42" t="s">
        <v>40</v>
      </c>
      <c r="L4" s="41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</row>
    <row r="5" spans="1:152" ht="40.9" customHeight="1" x14ac:dyDescent="0.5">
      <c r="A5" s="40" t="str">
        <f>IF(A11=B11,"P","X")</f>
        <v>X</v>
      </c>
      <c r="B5" s="40" t="str">
        <f>IF(A23=B23,"R","X")</f>
        <v>X</v>
      </c>
      <c r="C5" s="42" t="str">
        <f>IF(J10=N10,"O","X")</f>
        <v>X</v>
      </c>
      <c r="D5" s="42" t="s">
        <v>40</v>
      </c>
      <c r="E5" s="42" t="str">
        <f>IF(A8=B8,"A","X")</f>
        <v>X</v>
      </c>
      <c r="F5" s="42" t="str">
        <f>IF(A21=B21,"J","X")</f>
        <v>X</v>
      </c>
      <c r="G5" s="42" t="str">
        <f>IF(A11=B11,"N","X")</f>
        <v>X</v>
      </c>
      <c r="H5" s="46" t="str">
        <f>IF(A9=B9,"I","X")</f>
        <v>X</v>
      </c>
      <c r="I5" s="47" t="str">
        <f>IF(A23=B23,"R","X")</f>
        <v>X</v>
      </c>
      <c r="J5" s="42" t="str">
        <f>IF(A8=B8,"A","X")</f>
        <v>X</v>
      </c>
      <c r="K5" s="42" t="s">
        <v>40</v>
      </c>
      <c r="L5" s="42" t="str">
        <f>IF(A17=B17,"G","X")</f>
        <v>X</v>
      </c>
      <c r="M5" s="42" t="str">
        <f>IF(J10=N10,"O","X")</f>
        <v>X</v>
      </c>
      <c r="N5" s="42" t="s">
        <v>40</v>
      </c>
      <c r="O5" s="42" t="str">
        <f>IF(J10=N10,"O","X")</f>
        <v>X</v>
      </c>
      <c r="P5" s="42" t="str">
        <f>IF(A23=B23,"R","X")</f>
        <v>X</v>
      </c>
      <c r="Q5" s="42" t="str">
        <f>IF(A9=B9,"I","X")</f>
        <v>X</v>
      </c>
      <c r="R5" s="41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</row>
    <row r="6" spans="1:152" ht="40.9" customHeight="1" x14ac:dyDescent="0.5">
      <c r="A6" s="64" t="s">
        <v>81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</row>
    <row r="7" spans="1:152" ht="40.9" customHeight="1" x14ac:dyDescent="0.5">
      <c r="A7" s="43" t="s">
        <v>32</v>
      </c>
      <c r="B7" s="44" t="str">
        <f>IF(J7=N7,"Z","X")</f>
        <v>X</v>
      </c>
      <c r="C7" s="1" t="s">
        <v>73</v>
      </c>
      <c r="D7" s="59" t="str">
        <f>IF(J7=N7,"ZAGREB","NEPRAVILNO")</f>
        <v>NEPRAVILNO</v>
      </c>
      <c r="E7" s="60"/>
      <c r="F7" s="60"/>
      <c r="G7" s="60"/>
      <c r="H7" s="60"/>
      <c r="I7" s="60"/>
      <c r="J7" s="61"/>
      <c r="K7" s="62"/>
      <c r="L7" s="62"/>
      <c r="M7" s="63"/>
      <c r="N7" s="48" t="s">
        <v>71</v>
      </c>
      <c r="O7" s="48"/>
      <c r="P7" s="50"/>
      <c r="Q7" s="38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</row>
    <row r="8" spans="1:152" ht="40.9" customHeight="1" x14ac:dyDescent="0.5">
      <c r="A8" s="43" t="s">
        <v>33</v>
      </c>
      <c r="B8" s="44" t="str">
        <f>IF(J8=N8,"A","X")</f>
        <v>X</v>
      </c>
      <c r="C8" s="1" t="s">
        <v>74</v>
      </c>
      <c r="D8" s="59" t="str">
        <f>IF(J8=N8,"ANAKONDA","NEPRAVILNO")</f>
        <v>NEPRAVILNO</v>
      </c>
      <c r="E8" s="60"/>
      <c r="F8" s="60"/>
      <c r="G8" s="60"/>
      <c r="H8" s="60"/>
      <c r="I8" s="60"/>
      <c r="J8" s="61"/>
      <c r="K8" s="62"/>
      <c r="L8" s="62"/>
      <c r="M8" s="63"/>
      <c r="N8" s="48" t="s">
        <v>49</v>
      </c>
      <c r="O8" s="48" t="s">
        <v>33</v>
      </c>
      <c r="P8" s="50"/>
      <c r="Q8" s="38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</row>
    <row r="9" spans="1:152" ht="33.75" x14ac:dyDescent="0.5">
      <c r="A9" s="43" t="s">
        <v>67</v>
      </c>
      <c r="B9" s="44" t="str">
        <f>IF(J9=N9,"I","X")</f>
        <v>X</v>
      </c>
      <c r="C9" s="1" t="s">
        <v>75</v>
      </c>
      <c r="D9" s="59" t="str">
        <f>IF(J9=N9,"IZDELEK","NEPRAVILNO")</f>
        <v>NEPRAVILNO</v>
      </c>
      <c r="E9" s="60"/>
      <c r="F9" s="60"/>
      <c r="G9" s="60"/>
      <c r="H9" s="60"/>
      <c r="I9" s="60"/>
      <c r="J9" s="61"/>
      <c r="K9" s="62"/>
      <c r="L9" s="62"/>
      <c r="M9" s="63"/>
      <c r="N9" s="48" t="s">
        <v>76</v>
      </c>
      <c r="O9" s="48"/>
      <c r="P9" s="50"/>
      <c r="Q9" s="38"/>
    </row>
    <row r="10" spans="1:152" ht="33.75" x14ac:dyDescent="0.5">
      <c r="A10" s="43" t="s">
        <v>35</v>
      </c>
      <c r="B10" s="44" t="str">
        <f>IF(J10=N10,"O","X")</f>
        <v>X</v>
      </c>
      <c r="C10" s="1" t="s">
        <v>77</v>
      </c>
      <c r="D10" s="59" t="str">
        <f>IF(J10=N10,"ORANŽNA","NEPRAVILNO")</f>
        <v>NEPRAVILNO</v>
      </c>
      <c r="E10" s="60"/>
      <c r="F10" s="60"/>
      <c r="G10" s="60"/>
      <c r="H10" s="60"/>
      <c r="I10" s="60"/>
      <c r="J10" s="61"/>
      <c r="K10" s="62"/>
      <c r="L10" s="62"/>
      <c r="M10" s="63"/>
      <c r="N10" s="52" t="s">
        <v>78</v>
      </c>
      <c r="O10" s="51"/>
      <c r="P10" s="50"/>
      <c r="Q10" s="38"/>
    </row>
    <row r="11" spans="1:152" ht="33.75" x14ac:dyDescent="0.5">
      <c r="A11" s="43" t="s">
        <v>36</v>
      </c>
      <c r="B11" s="44" t="str">
        <f>IF(J11=N11,"N","X")</f>
        <v>X</v>
      </c>
      <c r="C11" s="1" t="s">
        <v>79</v>
      </c>
      <c r="D11" s="59" t="str">
        <f>IF(J11=N11,"NAKLO","NEPRAVILNO")</f>
        <v>NEPRAVILNO</v>
      </c>
      <c r="E11" s="60"/>
      <c r="F11" s="60"/>
      <c r="G11" s="60"/>
      <c r="H11" s="60"/>
      <c r="I11" s="60"/>
      <c r="J11" s="61"/>
      <c r="K11" s="62"/>
      <c r="L11" s="62"/>
      <c r="M11" s="63"/>
      <c r="N11" s="52" t="s">
        <v>80</v>
      </c>
      <c r="O11" s="51"/>
      <c r="P11" s="50"/>
      <c r="Q11" s="38"/>
    </row>
    <row r="12" spans="1:152" ht="33.75" x14ac:dyDescent="0.5">
      <c r="A12" s="43" t="s">
        <v>36</v>
      </c>
      <c r="B12" s="44" t="str">
        <f>IF(J12=N12,"N","X")</f>
        <v>X</v>
      </c>
      <c r="C12" s="1" t="s">
        <v>82</v>
      </c>
      <c r="D12" s="59" t="str">
        <f>IF(J12=N12,"NIKOLA TESLA","NEPRAVILNO")</f>
        <v>NEPRAVILNO</v>
      </c>
      <c r="E12" s="60"/>
      <c r="F12" s="60"/>
      <c r="G12" s="60"/>
      <c r="H12" s="60"/>
      <c r="I12" s="60"/>
      <c r="J12" s="61"/>
      <c r="K12" s="62"/>
      <c r="L12" s="62"/>
      <c r="M12" s="63"/>
      <c r="N12" s="48" t="s">
        <v>72</v>
      </c>
      <c r="O12" s="50"/>
      <c r="P12" s="50"/>
      <c r="Q12" s="38"/>
    </row>
    <row r="13" spans="1:152" ht="33.75" x14ac:dyDescent="0.5">
      <c r="A13" s="43" t="s">
        <v>37</v>
      </c>
      <c r="B13" s="44" t="str">
        <f>IF(J13=N13,"K","X")</f>
        <v>X</v>
      </c>
      <c r="C13" s="1" t="s">
        <v>83</v>
      </c>
      <c r="D13" s="59" t="str">
        <f>IF(J13=N13,"KRANJ","NEPRAVILNO")</f>
        <v>NEPRAVILNO</v>
      </c>
      <c r="E13" s="60"/>
      <c r="F13" s="60"/>
      <c r="G13" s="60"/>
      <c r="H13" s="60"/>
      <c r="I13" s="60"/>
      <c r="J13" s="61"/>
      <c r="K13" s="62"/>
      <c r="L13" s="62"/>
      <c r="M13" s="63"/>
      <c r="N13" s="48" t="s">
        <v>84</v>
      </c>
      <c r="O13" s="50"/>
      <c r="P13" s="50"/>
      <c r="Q13" s="38"/>
    </row>
    <row r="14" spans="1:152" ht="33.75" x14ac:dyDescent="0.5">
      <c r="A14" s="43" t="s">
        <v>35</v>
      </c>
      <c r="B14" s="44" t="str">
        <f>IF(J14=N14,"O","X")</f>
        <v>X</v>
      </c>
      <c r="C14" s="1" t="s">
        <v>85</v>
      </c>
      <c r="D14" s="59" t="str">
        <f>IF(J14=N14,"ODPADEK","NEPRAVILNO")</f>
        <v>NEPRAVILNO</v>
      </c>
      <c r="E14" s="60"/>
      <c r="F14" s="60"/>
      <c r="G14" s="60"/>
      <c r="H14" s="60"/>
      <c r="I14" s="60"/>
      <c r="J14" s="61"/>
      <c r="K14" s="62"/>
      <c r="L14" s="62"/>
      <c r="M14" s="63"/>
      <c r="N14" s="48" t="s">
        <v>86</v>
      </c>
      <c r="O14" s="50"/>
      <c r="P14" s="50"/>
      <c r="Q14" s="38"/>
    </row>
    <row r="15" spans="1:152" ht="33.75" x14ac:dyDescent="0.5">
      <c r="A15" s="43" t="s">
        <v>39</v>
      </c>
      <c r="B15" s="44" t="str">
        <f>IF(J15=N15,"Š","X")</f>
        <v>X</v>
      </c>
      <c r="C15" s="1" t="s">
        <v>87</v>
      </c>
      <c r="D15" s="59" t="str">
        <f>IF(J15=N15,"ŠOLA","NEPRAVILNO")</f>
        <v>NEPRAVILNO</v>
      </c>
      <c r="E15" s="60"/>
      <c r="F15" s="60"/>
      <c r="G15" s="60"/>
      <c r="H15" s="60"/>
      <c r="I15" s="60"/>
      <c r="J15" s="61"/>
      <c r="K15" s="62"/>
      <c r="L15" s="62"/>
      <c r="M15" s="63"/>
      <c r="N15" s="48" t="s">
        <v>88</v>
      </c>
      <c r="O15" s="50"/>
      <c r="P15" s="50"/>
      <c r="Q15" s="38"/>
    </row>
    <row r="16" spans="1:152" ht="33.75" x14ac:dyDescent="0.5">
      <c r="A16" s="43" t="s">
        <v>43</v>
      </c>
      <c r="B16" s="44" t="str">
        <f>IF(J16=N16,"E","X")</f>
        <v>X</v>
      </c>
      <c r="C16" s="1" t="s">
        <v>90</v>
      </c>
      <c r="D16" s="59" t="str">
        <f>IF(J16=N16,"EVROPA","NEPRAVILNO")</f>
        <v>NEPRAVILNO</v>
      </c>
      <c r="E16" s="60"/>
      <c r="F16" s="60"/>
      <c r="G16" s="60"/>
      <c r="H16" s="60"/>
      <c r="I16" s="60"/>
      <c r="J16" s="61"/>
      <c r="K16" s="62"/>
      <c r="L16" s="62"/>
      <c r="M16" s="63"/>
      <c r="N16" s="48" t="s">
        <v>89</v>
      </c>
      <c r="O16" s="50"/>
      <c r="P16" s="50"/>
      <c r="Q16" s="38"/>
    </row>
    <row r="17" spans="1:17" ht="33.75" x14ac:dyDescent="0.5">
      <c r="A17" s="43" t="s">
        <v>45</v>
      </c>
      <c r="B17" s="44" t="str">
        <f>IF(J17=N17,"G","X")</f>
        <v>X</v>
      </c>
      <c r="C17" s="1" t="s">
        <v>91</v>
      </c>
      <c r="D17" s="59" t="str">
        <f>IF(J17=N17,"GRAD","NEPRAVILNO")</f>
        <v>NEPRAVILNO</v>
      </c>
      <c r="E17" s="60"/>
      <c r="F17" s="60"/>
      <c r="G17" s="60"/>
      <c r="H17" s="60"/>
      <c r="I17" s="60"/>
      <c r="J17" s="61"/>
      <c r="K17" s="62"/>
      <c r="L17" s="62"/>
      <c r="M17" s="63"/>
      <c r="N17" s="48" t="s">
        <v>51</v>
      </c>
      <c r="O17" s="50"/>
      <c r="P17" s="50"/>
      <c r="Q17" s="38"/>
    </row>
    <row r="18" spans="1:17" ht="33.75" x14ac:dyDescent="0.5">
      <c r="A18" s="43" t="s">
        <v>68</v>
      </c>
      <c r="B18" s="44" t="str">
        <f>IF(J18=N18,"L","X")</f>
        <v>X</v>
      </c>
      <c r="C18" s="1" t="s">
        <v>92</v>
      </c>
      <c r="D18" s="59" t="str">
        <f>IF(J18=N18,"LJUBLJANA","NEPRAVILNO")</f>
        <v>NEPRAVILNO</v>
      </c>
      <c r="E18" s="60"/>
      <c r="F18" s="60"/>
      <c r="G18" s="60"/>
      <c r="H18" s="60"/>
      <c r="I18" s="60"/>
      <c r="J18" s="61"/>
      <c r="K18" s="62"/>
      <c r="L18" s="62"/>
      <c r="M18" s="63"/>
      <c r="N18" s="48" t="s">
        <v>93</v>
      </c>
      <c r="O18" s="50"/>
      <c r="P18" s="50"/>
      <c r="Q18" s="38"/>
    </row>
    <row r="19" spans="1:17" ht="33.75" x14ac:dyDescent="0.5">
      <c r="A19" s="43" t="s">
        <v>38</v>
      </c>
      <c r="B19" s="44" t="str">
        <f>IF(J19=N19,"U","X")</f>
        <v>X</v>
      </c>
      <c r="C19" s="1" t="s">
        <v>94</v>
      </c>
      <c r="D19" s="59" t="str">
        <f>IF(J19=N19,"UNIFORMA","NEPRAVILNO")</f>
        <v>NEPRAVILNO</v>
      </c>
      <c r="E19" s="60"/>
      <c r="F19" s="60"/>
      <c r="G19" s="60"/>
      <c r="H19" s="60"/>
      <c r="I19" s="60"/>
      <c r="J19" s="61"/>
      <c r="K19" s="62"/>
      <c r="L19" s="62"/>
      <c r="M19" s="63"/>
      <c r="N19" s="48" t="s">
        <v>95</v>
      </c>
      <c r="O19" s="50"/>
      <c r="P19" s="50"/>
      <c r="Q19" s="38"/>
    </row>
    <row r="20" spans="1:17" ht="33.75" x14ac:dyDescent="0.5">
      <c r="A20" s="43" t="s">
        <v>41</v>
      </c>
      <c r="B20" s="44" t="str">
        <f>IF(J20=N20,"S","X")</f>
        <v>X</v>
      </c>
      <c r="C20" s="1" t="s">
        <v>96</v>
      </c>
      <c r="D20" s="59" t="str">
        <f>IF(J20=N20,"SAVA","NEPRAVILNO")</f>
        <v>NEPRAVILNO</v>
      </c>
      <c r="E20" s="60"/>
      <c r="F20" s="60"/>
      <c r="G20" s="60"/>
      <c r="H20" s="60"/>
      <c r="I20" s="60"/>
      <c r="J20" s="61"/>
      <c r="K20" s="62"/>
      <c r="L20" s="62"/>
      <c r="M20" s="63"/>
      <c r="N20" s="48" t="s">
        <v>50</v>
      </c>
      <c r="O20" s="50"/>
      <c r="P20" s="50"/>
      <c r="Q20" s="38"/>
    </row>
    <row r="21" spans="1:17" ht="33.75" x14ac:dyDescent="0.5">
      <c r="A21" s="43" t="s">
        <v>70</v>
      </c>
      <c r="B21" s="44" t="str">
        <f>IF(J21=N21,"J","X")</f>
        <v>X</v>
      </c>
      <c r="C21" s="1" t="s">
        <v>97</v>
      </c>
      <c r="D21" s="59" t="str">
        <f>IF(J21=N21,"JEZERO","NEPRAVILNO")</f>
        <v>NEPRAVILNO</v>
      </c>
      <c r="E21" s="60"/>
      <c r="F21" s="60"/>
      <c r="G21" s="60"/>
      <c r="H21" s="60"/>
      <c r="I21" s="60"/>
      <c r="J21" s="61"/>
      <c r="K21" s="62"/>
      <c r="L21" s="62"/>
      <c r="M21" s="63"/>
      <c r="N21" s="48" t="s">
        <v>98</v>
      </c>
      <c r="O21" s="50"/>
      <c r="P21" s="50"/>
      <c r="Q21" s="38"/>
    </row>
    <row r="22" spans="1:17" ht="33.75" x14ac:dyDescent="0.5">
      <c r="A22" s="43" t="s">
        <v>34</v>
      </c>
      <c r="B22" s="44" t="str">
        <f>IF(J22=N22,"P","X")</f>
        <v>X</v>
      </c>
      <c r="C22" s="1" t="s">
        <v>100</v>
      </c>
      <c r="D22" s="59" t="str">
        <f>IF(J22=N22,"PARIZ","NEPRAVILNO")</f>
        <v>NEPRAVILNO</v>
      </c>
      <c r="E22" s="60"/>
      <c r="F22" s="60"/>
      <c r="G22" s="60"/>
      <c r="H22" s="60"/>
      <c r="I22" s="60"/>
      <c r="J22" s="61"/>
      <c r="K22" s="62"/>
      <c r="L22" s="62"/>
      <c r="M22" s="63"/>
      <c r="N22" s="48" t="s">
        <v>99</v>
      </c>
      <c r="O22" s="50"/>
      <c r="P22" s="50"/>
      <c r="Q22" s="38"/>
    </row>
    <row r="23" spans="1:17" ht="33.75" x14ac:dyDescent="0.5">
      <c r="A23" s="43" t="s">
        <v>44</v>
      </c>
      <c r="B23" s="44" t="str">
        <f>IF(J23=N23,"R","X")</f>
        <v>X</v>
      </c>
      <c r="C23" s="1" t="s">
        <v>101</v>
      </c>
      <c r="D23" s="59" t="str">
        <f>IF(J23=N23,"REKA","NEPRAVILNO")</f>
        <v>NEPRAVILNO</v>
      </c>
      <c r="E23" s="60"/>
      <c r="F23" s="60"/>
      <c r="G23" s="60"/>
      <c r="H23" s="60"/>
      <c r="I23" s="60"/>
      <c r="J23" s="61"/>
      <c r="K23" s="62"/>
      <c r="L23" s="62"/>
      <c r="M23" s="63"/>
      <c r="N23" s="48" t="s">
        <v>102</v>
      </c>
      <c r="O23" s="50"/>
      <c r="P23" s="50"/>
      <c r="Q23" s="38"/>
    </row>
    <row r="24" spans="1:17" x14ac:dyDescent="0.25">
      <c r="A24" s="38"/>
    </row>
  </sheetData>
  <sheetProtection sheet="1" objects="1" scenarios="1"/>
  <mergeCells count="35">
    <mergeCell ref="D22:I22"/>
    <mergeCell ref="J22:M22"/>
    <mergeCell ref="D23:I23"/>
    <mergeCell ref="J23:M23"/>
    <mergeCell ref="D19:I19"/>
    <mergeCell ref="J19:M19"/>
    <mergeCell ref="D20:I20"/>
    <mergeCell ref="J20:M20"/>
    <mergeCell ref="D21:I21"/>
    <mergeCell ref="J21:M21"/>
    <mergeCell ref="D16:I16"/>
    <mergeCell ref="J16:M16"/>
    <mergeCell ref="D17:I17"/>
    <mergeCell ref="J17:M17"/>
    <mergeCell ref="D18:I18"/>
    <mergeCell ref="J18:M18"/>
    <mergeCell ref="D13:I13"/>
    <mergeCell ref="J13:M13"/>
    <mergeCell ref="D14:I14"/>
    <mergeCell ref="J14:M14"/>
    <mergeCell ref="D15:I15"/>
    <mergeCell ref="J15:M15"/>
    <mergeCell ref="D10:I10"/>
    <mergeCell ref="J10:M10"/>
    <mergeCell ref="D11:I11"/>
    <mergeCell ref="J11:M11"/>
    <mergeCell ref="D12:I12"/>
    <mergeCell ref="J12:M12"/>
    <mergeCell ref="D9:I9"/>
    <mergeCell ref="J9:M9"/>
    <mergeCell ref="A6:X6"/>
    <mergeCell ref="D7:I7"/>
    <mergeCell ref="J7:M7"/>
    <mergeCell ref="D8:I8"/>
    <mergeCell ref="J8:M8"/>
  </mergeCells>
  <conditionalFormatting sqref="A1">
    <cfRule type="cellIs" dxfId="89" priority="90" operator="notEqual">
      <formula>"Z"</formula>
    </cfRule>
  </conditionalFormatting>
  <conditionalFormatting sqref="B1">
    <cfRule type="cellIs" dxfId="88" priority="89" operator="notEqual">
      <formula>"A"</formula>
    </cfRule>
  </conditionalFormatting>
  <conditionalFormatting sqref="C1">
    <cfRule type="cellIs" dxfId="87" priority="88" operator="notEqual">
      <formula>"S"</formula>
    </cfRule>
  </conditionalFormatting>
  <conditionalFormatting sqref="D1">
    <cfRule type="cellIs" dxfId="86" priority="87" operator="notEqual">
      <formula>"T"</formula>
    </cfRule>
  </conditionalFormatting>
  <conditionalFormatting sqref="E1">
    <cfRule type="cellIs" dxfId="85" priority="86" operator="notEqual">
      <formula>"O"</formula>
    </cfRule>
  </conditionalFormatting>
  <conditionalFormatting sqref="F1">
    <cfRule type="cellIs" dxfId="84" priority="85" operator="notEqual">
      <formula>"P"</formula>
    </cfRule>
  </conditionalFormatting>
  <conditionalFormatting sqref="G1">
    <cfRule type="cellIs" dxfId="83" priority="84" operator="notEqual">
      <formula>"N"</formula>
    </cfRule>
  </conditionalFormatting>
  <conditionalFormatting sqref="H1">
    <cfRule type="cellIs" dxfId="82" priority="83" operator="notEqual">
      <formula>"I"</formula>
    </cfRule>
  </conditionalFormatting>
  <conditionalFormatting sqref="I1">
    <cfRule type="cellIs" dxfId="81" priority="82" operator="notEqual">
      <formula>"K"</formula>
    </cfRule>
  </conditionalFormatting>
  <conditionalFormatting sqref="J1">
    <cfRule type="cellIs" dxfId="80" priority="81" operator="notEqual">
      <formula>"I"</formula>
    </cfRule>
  </conditionalFormatting>
  <conditionalFormatting sqref="K1">
    <cfRule type="cellIs" dxfId="79" priority="80" operator="notEqual">
      <formula>"A"</formula>
    </cfRule>
  </conditionalFormatting>
  <conditionalFormatting sqref="L1">
    <cfRule type="cellIs" dxfId="78" priority="79" operator="notEqual">
      <formula>"A"</formula>
    </cfRule>
  </conditionalFormatting>
  <conditionalFormatting sqref="M1">
    <cfRule type="cellIs" dxfId="77" priority="78" operator="notEqual">
      <formula>"A"</formula>
    </cfRule>
  </conditionalFormatting>
  <conditionalFormatting sqref="N1">
    <cfRule type="cellIs" dxfId="76" priority="77" operator="notEqual">
      <formula>"A"</formula>
    </cfRule>
  </conditionalFormatting>
  <conditionalFormatting sqref="O1">
    <cfRule type="cellIs" dxfId="75" priority="76" operator="notEqual">
      <formula>"A"</formula>
    </cfRule>
  </conditionalFormatting>
  <conditionalFormatting sqref="P1">
    <cfRule type="cellIs" dxfId="74" priority="75" operator="notEqual">
      <formula>"A"</formula>
    </cfRule>
  </conditionalFormatting>
  <conditionalFormatting sqref="Q1">
    <cfRule type="cellIs" dxfId="73" priority="74" operator="notEqual">
      <formula>"A"</formula>
    </cfRule>
  </conditionalFormatting>
  <conditionalFormatting sqref="R1">
    <cfRule type="cellIs" dxfId="72" priority="73" operator="notEqual">
      <formula>"A"</formula>
    </cfRule>
  </conditionalFormatting>
  <conditionalFormatting sqref="A2">
    <cfRule type="cellIs" dxfId="71" priority="72" operator="notEqual">
      <formula>"N"</formula>
    </cfRule>
  </conditionalFormatting>
  <conditionalFormatting sqref="B2">
    <cfRule type="cellIs" dxfId="70" priority="71" operator="notEqual">
      <formula>"A"</formula>
    </cfRule>
  </conditionalFormatting>
  <conditionalFormatting sqref="C2">
    <cfRule type="cellIs" dxfId="69" priority="70" operator="notEqual">
      <formula>"K"</formula>
    </cfRule>
  </conditionalFormatting>
  <conditionalFormatting sqref="D2">
    <cfRule type="cellIs" dxfId="68" priority="69" operator="notEqual">
      <formula>"U"</formula>
    </cfRule>
  </conditionalFormatting>
  <conditionalFormatting sqref="E2">
    <cfRule type="cellIs" dxfId="67" priority="68" operator="notEqual">
      <formula>"P"</formula>
    </cfRule>
  </conditionalFormatting>
  <conditionalFormatting sqref="F2">
    <cfRule type="cellIs" dxfId="66" priority="67" operator="notEqual">
      <formula>"A"</formula>
    </cfRule>
  </conditionalFormatting>
  <conditionalFormatting sqref="G2">
    <cfRule type="cellIs" dxfId="65" priority="66" operator="notEqual">
      <formula>"A"</formula>
    </cfRule>
  </conditionalFormatting>
  <conditionalFormatting sqref="H2">
    <cfRule type="cellIs" dxfId="64" priority="65" operator="notEqual">
      <formula>"A"</formula>
    </cfRule>
  </conditionalFormatting>
  <conditionalFormatting sqref="I2">
    <cfRule type="cellIs" dxfId="63" priority="64" operator="notEqual">
      <formula>"A"</formula>
    </cfRule>
  </conditionalFormatting>
  <conditionalFormatting sqref="J2">
    <cfRule type="cellIs" dxfId="62" priority="63" operator="notEqual">
      <formula>"A"</formula>
    </cfRule>
  </conditionalFormatting>
  <conditionalFormatting sqref="K2">
    <cfRule type="cellIs" dxfId="61" priority="62" operator="notEqual">
      <formula>"A"</formula>
    </cfRule>
  </conditionalFormatting>
  <conditionalFormatting sqref="L2">
    <cfRule type="cellIs" dxfId="60" priority="61" operator="notEqual">
      <formula>"A"</formula>
    </cfRule>
  </conditionalFormatting>
  <conditionalFormatting sqref="M2">
    <cfRule type="cellIs" dxfId="59" priority="60" operator="notEqual">
      <formula>"A"</formula>
    </cfRule>
  </conditionalFormatting>
  <conditionalFormatting sqref="N2">
    <cfRule type="cellIs" dxfId="58" priority="59" operator="notEqual">
      <formula>"A"</formula>
    </cfRule>
  </conditionalFormatting>
  <conditionalFormatting sqref="O2">
    <cfRule type="cellIs" dxfId="57" priority="58" operator="notEqual">
      <formula>"A"</formula>
    </cfRule>
  </conditionalFormatting>
  <conditionalFormatting sqref="P2">
    <cfRule type="cellIs" dxfId="56" priority="57" operator="notEqual">
      <formula>"A"</formula>
    </cfRule>
  </conditionalFormatting>
  <conditionalFormatting sqref="Q2">
    <cfRule type="cellIs" dxfId="55" priority="56" operator="notEqual">
      <formula>"A"</formula>
    </cfRule>
  </conditionalFormatting>
  <conditionalFormatting sqref="R2">
    <cfRule type="cellIs" dxfId="54" priority="55" operator="notEqual">
      <formula>"A"</formula>
    </cfRule>
  </conditionalFormatting>
  <conditionalFormatting sqref="B3">
    <cfRule type="cellIs" dxfId="53" priority="54" operator="notEqual">
      <formula>"G"</formula>
    </cfRule>
  </conditionalFormatting>
  <conditionalFormatting sqref="C3">
    <cfRule type="cellIs" dxfId="52" priority="53" operator="notEqual">
      <formula>"L"</formula>
    </cfRule>
  </conditionalFormatting>
  <conditionalFormatting sqref="D3">
    <cfRule type="cellIs" dxfId="51" priority="52" operator="notEqual">
      <formula>"A"</formula>
    </cfRule>
  </conditionalFormatting>
  <conditionalFormatting sqref="E3">
    <cfRule type="cellIs" dxfId="50" priority="51" operator="notEqual">
      <formula>"Š"</formula>
    </cfRule>
  </conditionalFormatting>
  <conditionalFormatting sqref="F3">
    <cfRule type="cellIs" dxfId="49" priority="50" operator="notEqual">
      <formula>"E"</formula>
    </cfRule>
  </conditionalFormatting>
  <conditionalFormatting sqref="G3">
    <cfRule type="cellIs" dxfId="48" priority="49" operator="notEqual">
      <formula>"V"</formula>
    </cfRule>
  </conditionalFormatting>
  <conditionalFormatting sqref="H3">
    <cfRule type="cellIs" dxfId="47" priority="48" operator="notEqual">
      <formula>"A"</formula>
    </cfRule>
  </conditionalFormatting>
  <conditionalFormatting sqref="I3">
    <cfRule type="cellIs" dxfId="46" priority="47" operator="notEqual">
      <formula>"N"</formula>
    </cfRule>
  </conditionalFormatting>
  <conditionalFormatting sqref="J3">
    <cfRule type="cellIs" dxfId="45" priority="46" operator="notEqual">
      <formula>"J"</formula>
    </cfRule>
  </conditionalFormatting>
  <conditionalFormatting sqref="K3">
    <cfRule type="cellIs" dxfId="44" priority="45" operator="notEqual">
      <formula>"E"</formula>
    </cfRule>
  </conditionalFormatting>
  <conditionalFormatting sqref="L3">
    <cfRule type="cellIs" dxfId="43" priority="44" operator="notEqual">
      <formula>"A"</formula>
    </cfRule>
  </conditionalFormatting>
  <conditionalFormatting sqref="M3">
    <cfRule type="cellIs" dxfId="42" priority="43" operator="notEqual">
      <formula>"A"</formula>
    </cfRule>
  </conditionalFormatting>
  <conditionalFormatting sqref="N3">
    <cfRule type="cellIs" dxfId="41" priority="42" operator="notEqual">
      <formula>"A"</formula>
    </cfRule>
  </conditionalFormatting>
  <conditionalFormatting sqref="O3">
    <cfRule type="cellIs" dxfId="40" priority="41" operator="notEqual">
      <formula>"A"</formula>
    </cfRule>
  </conditionalFormatting>
  <conditionalFormatting sqref="P3">
    <cfRule type="cellIs" dxfId="39" priority="40" operator="notEqual">
      <formula>"A"</formula>
    </cfRule>
  </conditionalFormatting>
  <conditionalFormatting sqref="Q3">
    <cfRule type="cellIs" dxfId="38" priority="39" operator="notEqual">
      <formula>"A"</formula>
    </cfRule>
  </conditionalFormatting>
  <conditionalFormatting sqref="R3">
    <cfRule type="cellIs" dxfId="37" priority="38" operator="notEqual">
      <formula>"A"</formula>
    </cfRule>
  </conditionalFormatting>
  <conditionalFormatting sqref="A3">
    <cfRule type="cellIs" dxfId="36" priority="37" operator="notEqual">
      <formula>"O"</formula>
    </cfRule>
  </conditionalFormatting>
  <conditionalFormatting sqref="B4">
    <cfRule type="cellIs" dxfId="35" priority="36" operator="notEqual">
      <formula>"S"</formula>
    </cfRule>
  </conditionalFormatting>
  <conditionalFormatting sqref="C4">
    <cfRule type="cellIs" dxfId="34" priority="35" operator="notEqual">
      <formula>"K"</formula>
    </cfRule>
  </conditionalFormatting>
  <conditionalFormatting sqref="D4">
    <cfRule type="cellIs" dxfId="33" priority="34" operator="notEqual">
      <formula>"L"</formula>
    </cfRule>
  </conditionalFormatting>
  <conditionalFormatting sqref="E4">
    <cfRule type="cellIs" dxfId="32" priority="33" operator="notEqual">
      <formula>"A"</formula>
    </cfRule>
  </conditionalFormatting>
  <conditionalFormatting sqref="F4">
    <cfRule type="cellIs" dxfId="31" priority="32" operator="notEqual">
      <formula>"J"</formula>
    </cfRule>
  </conditionalFormatting>
  <conditionalFormatting sqref="G4">
    <cfRule type="cellIs" dxfId="30" priority="31" operator="notEqual">
      <formula>"E"</formula>
    </cfRule>
  </conditionalFormatting>
  <conditionalFormatting sqref="H4">
    <cfRule type="cellIs" dxfId="29" priority="30" operator="notEqual">
      <formula>"N"</formula>
    </cfRule>
  </conditionalFormatting>
  <conditionalFormatting sqref="I4">
    <cfRule type="cellIs" dxfId="28" priority="29" operator="notEqual">
      <formula>"O"</formula>
    </cfRule>
  </conditionalFormatting>
  <conditionalFormatting sqref="J4">
    <cfRule type="cellIs" dxfId="27" priority="28" operator="notEqual">
      <formula>"S"</formula>
    </cfRule>
  </conditionalFormatting>
  <conditionalFormatting sqref="K4">
    <cfRule type="cellIs" dxfId="26" priority="27" operator="notEqual">
      <formula>"T"</formula>
    </cfRule>
  </conditionalFormatting>
  <conditionalFormatting sqref="L4">
    <cfRule type="cellIs" dxfId="25" priority="26" operator="notEqual">
      <formula>"A"</formula>
    </cfRule>
  </conditionalFormatting>
  <conditionalFormatting sqref="M4">
    <cfRule type="cellIs" dxfId="24" priority="25" operator="notEqual">
      <formula>"A"</formula>
    </cfRule>
  </conditionalFormatting>
  <conditionalFormatting sqref="N4">
    <cfRule type="cellIs" dxfId="23" priority="24" operator="notEqual">
      <formula>"A"</formula>
    </cfRule>
  </conditionalFormatting>
  <conditionalFormatting sqref="O4">
    <cfRule type="cellIs" dxfId="22" priority="23" operator="notEqual">
      <formula>"A"</formula>
    </cfRule>
  </conditionalFormatting>
  <conditionalFormatting sqref="P4">
    <cfRule type="cellIs" dxfId="21" priority="22" operator="notEqual">
      <formula>"A"</formula>
    </cfRule>
  </conditionalFormatting>
  <conditionalFormatting sqref="Q4">
    <cfRule type="cellIs" dxfId="20" priority="21" operator="notEqual">
      <formula>"A"</formula>
    </cfRule>
  </conditionalFormatting>
  <conditionalFormatting sqref="R4">
    <cfRule type="cellIs" dxfId="19" priority="20" operator="notEqual">
      <formula>"A"</formula>
    </cfRule>
  </conditionalFormatting>
  <conditionalFormatting sqref="B5">
    <cfRule type="cellIs" dxfId="18" priority="19" operator="notEqual">
      <formula>"R"</formula>
    </cfRule>
  </conditionalFormatting>
  <conditionalFormatting sqref="C5">
    <cfRule type="cellIs" dxfId="17" priority="18" operator="notEqual">
      <formula>"O"</formula>
    </cfRule>
  </conditionalFormatting>
  <conditionalFormatting sqref="D5">
    <cfRule type="cellIs" dxfId="16" priority="17" operator="notEqual">
      <formula>"D"</formula>
    </cfRule>
  </conditionalFormatting>
  <conditionalFormatting sqref="E5">
    <cfRule type="cellIs" dxfId="15" priority="16" operator="notEqual">
      <formula>"A"</formula>
    </cfRule>
  </conditionalFormatting>
  <conditionalFormatting sqref="F5">
    <cfRule type="cellIs" dxfId="14" priority="15" operator="notEqual">
      <formula>"J"</formula>
    </cfRule>
  </conditionalFormatting>
  <conditionalFormatting sqref="G5">
    <cfRule type="cellIs" dxfId="13" priority="14" operator="notEqual">
      <formula>"N"</formula>
    </cfRule>
  </conditionalFormatting>
  <conditionalFormatting sqref="H5">
    <cfRule type="cellIs" dxfId="12" priority="13" operator="notEqual">
      <formula>"I"</formula>
    </cfRule>
  </conditionalFormatting>
  <conditionalFormatting sqref="I5">
    <cfRule type="cellIs" dxfId="11" priority="12" operator="notEqual">
      <formula>"R"</formula>
    </cfRule>
  </conditionalFormatting>
  <conditionalFormatting sqref="J5">
    <cfRule type="cellIs" dxfId="10" priority="11" operator="notEqual">
      <formula>"A"</formula>
    </cfRule>
  </conditionalFormatting>
  <conditionalFormatting sqref="K5">
    <cfRule type="cellIs" dxfId="9" priority="10" operator="notEqual">
      <formula>"Z"</formula>
    </cfRule>
  </conditionalFormatting>
  <conditionalFormatting sqref="L5">
    <cfRule type="cellIs" dxfId="8" priority="9" operator="notEqual">
      <formula>"G"</formula>
    </cfRule>
  </conditionalFormatting>
  <conditionalFormatting sqref="M5">
    <cfRule type="cellIs" dxfId="7" priority="8" operator="notEqual">
      <formula>"O"</formula>
    </cfRule>
  </conditionalFormatting>
  <conditionalFormatting sqref="N5">
    <cfRule type="cellIs" dxfId="6" priority="7" operator="notEqual">
      <formula>"V"</formula>
    </cfRule>
  </conditionalFormatting>
  <conditionalFormatting sqref="O5">
    <cfRule type="cellIs" dxfId="5" priority="6" operator="notEqual">
      <formula>"O"</formula>
    </cfRule>
  </conditionalFormatting>
  <conditionalFormatting sqref="P5">
    <cfRule type="cellIs" dxfId="4" priority="5" operator="notEqual">
      <formula>"R"</formula>
    </cfRule>
  </conditionalFormatting>
  <conditionalFormatting sqref="Q5">
    <cfRule type="cellIs" dxfId="3" priority="4" operator="notEqual">
      <formula>"I"</formula>
    </cfRule>
  </conditionalFormatting>
  <conditionalFormatting sqref="R5">
    <cfRule type="cellIs" dxfId="2" priority="3" operator="notEqual">
      <formula>"A"</formula>
    </cfRule>
  </conditionalFormatting>
  <conditionalFormatting sqref="A4">
    <cfRule type="cellIs" dxfId="1" priority="2" operator="notEqual">
      <formula>"U"</formula>
    </cfRule>
  </conditionalFormatting>
  <conditionalFormatting sqref="A5">
    <cfRule type="cellIs" dxfId="0" priority="1" operator="notEqual">
      <formula>"P"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vprasanja odgovori-sestavljanje</vt:lpstr>
      <vt:lpstr>primer_vprašanj</vt:lpstr>
      <vt:lpstr>KRIŽANKA ZA SESTAVLJANJE PRAZNA</vt:lpstr>
      <vt:lpstr>križanka-resena</vt:lpstr>
      <vt:lpstr>križanka-za-reševanje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dcterms:created xsi:type="dcterms:W3CDTF">2016-04-03T22:37:02Z</dcterms:created>
  <dcterms:modified xsi:type="dcterms:W3CDTF">2020-10-12T04:07:03Z</dcterms:modified>
</cp:coreProperties>
</file>